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5" windowWidth="15060" windowHeight="7335" activeTab="0"/>
  </bookViews>
  <sheets>
    <sheet name="01.07.2018" sheetId="1" r:id="rId1"/>
  </sheets>
  <definedNames/>
  <calcPr fullCalcOnLoad="1"/>
</workbook>
</file>

<file path=xl/sharedStrings.xml><?xml version="1.0" encoding="utf-8"?>
<sst xmlns="http://schemas.openxmlformats.org/spreadsheetml/2006/main" count="146" uniqueCount="89">
  <si>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</si>
  <si>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</si>
  <si>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</si>
  <si>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</si>
  <si>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</si>
  <si>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</si>
  <si>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</si>
  <si>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</si>
  <si>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</si>
  <si>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</si>
  <si>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</si>
  <si>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</si>
  <si>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</si>
  <si>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</si>
  <si>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</si>
  <si>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</si>
  <si>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</si>
  <si>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Ответственные исполнители:</t>
  </si>
  <si>
    <t>Соисполнители: нет</t>
  </si>
  <si>
    <t>наименование программы</t>
  </si>
  <si>
    <t>2014-2016</t>
  </si>
  <si>
    <t>2014 - 2016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</si>
  <si>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</si>
  <si>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</si>
  <si>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Служба по организации общественной  безопасности администрации поселения;</t>
  </si>
  <si>
    <t>бюджет Нижневартовского района</t>
  </si>
  <si>
    <t>"Поддержка малого и среднего предпринимательства в городском поселении Излучинск на 2014 - 2016</t>
  </si>
  <si>
    <t>Создание благоприятных условий для устойчивого развития малого и среднего предпринимательства; активизация предпринимательской активности; повышение образовательного уровня предпринимателей; использование потенциала малого и среднего предпринимательства для создания новых рабочих мест.</t>
  </si>
  <si>
    <t>Повышение надежности и качества предоставления жилищно-комунальных услуг</t>
  </si>
  <si>
    <t>объем финансирования (тыс. рублей)</t>
  </si>
  <si>
    <t>Отдел благоустройства, муниципального имущества и землепользования администрации поселения</t>
  </si>
  <si>
    <t>Постановление администрации г.п. Излучинск от 16.12.2013 № 338; от 21.12.2015 № 528</t>
  </si>
  <si>
    <t>Отдел документационной и общей работы администрации поселения</t>
  </si>
  <si>
    <t>Управление по экономике и финансам администрации поселения;</t>
  </si>
  <si>
    <t xml:space="preserve">Отдел благоустройства, муниципального имущества и зелепользования администрации городского поселения </t>
  </si>
  <si>
    <t>отдел документационной и общей работы администрации поселения</t>
  </si>
  <si>
    <t>Развитие муниципальной службы в городском поселении Излучинск</t>
  </si>
  <si>
    <t>отдел документационной и общей работы администрации поселени</t>
  </si>
  <si>
    <t>отдел благоустройства, муниципального имущества и землепользования администрации поселения</t>
  </si>
  <si>
    <t>служба по организации общественной безопасности администрации поселения</t>
  </si>
  <si>
    <t>Соисполнители: служба по организации  общественной безопасности администрации поселения</t>
  </si>
  <si>
    <t>Совершенствование  системы управления  муниципальным имуществом, повышение эффективности использования и обеспечение сохранности объектов на территории поселения</t>
  </si>
  <si>
    <t>нет</t>
  </si>
  <si>
    <t>Реестр муниципальных программ городского поселения Излучинск на 2018 год</t>
  </si>
  <si>
    <t>2018 - 2023</t>
  </si>
  <si>
    <t>Комплексное развитие и благоустройство поселения, направленное на улучшение его внешнего облика и создание макси​мально благоприятных, комфортных условий проживания жителей</t>
  </si>
  <si>
    <t>Формирование условий для удовлетворения потребностей и интересов детей и молодежи, полноценного развития и самореализации детей и молодежи, повышения их социальной и деловой активности, реализации молодежной политики на территории поселения</t>
  </si>
  <si>
    <t xml:space="preserve">Повышение эффективности функциони​рования автомобильных дорог общего пользования на территории поселения
</t>
  </si>
  <si>
    <t>Развитие системы обеспечения пожарной безопасности на территории поселения;                                                                           минимизация социального и экономического ущерба наносимого населению от происшествий на водных объектах, расположенных на территории поселения</t>
  </si>
  <si>
    <t>2018-2023</t>
  </si>
  <si>
    <t>Постановление  администрации гп. Излучинск  от 01.12.2017 № 694</t>
  </si>
  <si>
    <t>Улучшение качества использования энергетических ресурсов</t>
  </si>
  <si>
    <t xml:space="preserve">Отдел документационной и общей работы          администрации поселения; 
отдел благоустройства, муниципального         имущества и землепользования администрации поселения 
</t>
  </si>
  <si>
    <t>создание в поселении толерантной среды на основе ценностей многонационального рос-сийского общества, общероссийской граждан-ской идентичности и культурного самосозна-ния, принципов соблюдения прав и свобод          человека</t>
  </si>
  <si>
    <t xml:space="preserve">Цель 1: создание условий для деятельности добровольных формирований населения по охране общественного порядка (далее – добровольных формирований): 
Цель 2: обеспечение безопасности дорож-ного движения на автомобильных дорогах местного значения в границах населенных пунктов поселения.
Цель 3: реализация вопросов местного значения в области обеспечения мер по профилактике терроризма.
</t>
  </si>
  <si>
    <t>"Формирование комфортной городской среды в муниципальном образовании городское поселение Излучинск на 2018‒2022 годы"</t>
  </si>
  <si>
    <t>Создание комфортной городской среды                       на территории городского поселения Излучинск.</t>
  </si>
  <si>
    <t>Соисполнители: отдел документационной и общей работы администрации поселения;                                   отдел муниципального контроля и правового обеспечения администрации поселения;
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</si>
  <si>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"Развитие жилищно-коммунального комплекса  на  территории городского поселения Излучинск на 2018‒2023  годы"</t>
  </si>
  <si>
    <t>"Энергосбережение и повышение энергетической эффективности на  территории городского поселения Излучинск на 2018‒2023  годы"</t>
  </si>
  <si>
    <t>"Управление муниципальным имуществом  на территории городского поселения Излучинск на 2018‒2023 годы"</t>
  </si>
  <si>
    <t>"Профилактика правонарушений  в сфере общественного порядка на территории городского поселения Излучинск на 2018‒2023 годы"</t>
  </si>
  <si>
    <t>"Профилактика экстремизма, гармонизация межэтнических и межкультурных отношений на территории городского поселения Излучинск на 2018‒2023 годы"</t>
  </si>
  <si>
    <t>«Об обеспечении безопасных условий жизнедеятельности населения на территории поселения на 2018‒2023 годы»</t>
  </si>
  <si>
    <t>"Развитие транспортной системы и повышение безопасности дорожного движения на территории городского поселения Излучинск на 2018‒2023 годы"</t>
  </si>
  <si>
    <t>"Организация работы с детьми и молодежью в городском поселении Излучинск на 2018‒2023 годы"</t>
  </si>
  <si>
    <t>"Развитие муниципальной службы в городском поселении Излучинск на 2018‒2023 годы"</t>
  </si>
  <si>
    <t>"Благоустройство и озеленение городского поселения Излучинск на 2018‒2023 годы"</t>
  </si>
  <si>
    <t>2018‒2023</t>
  </si>
  <si>
    <t>2018‒2022</t>
  </si>
  <si>
    <t>Постановление администрации гп. Излучинск от 22.11.2017 № 673</t>
  </si>
  <si>
    <t>Постановление  администрации  гп. Излучинск от 08.12.2017 № 724</t>
  </si>
  <si>
    <t xml:space="preserve">отдел документационной и общей работы администрации поселения;
отдел муниципального контроля и правового обеспечения администрации поселения;
отдел полиции № 1 МО МВД России «Нижневартовский» (по согласованию);
ОГИБДД МО МВД России «Нижневартовский» (по согласованию)
</t>
  </si>
  <si>
    <t>Постановление  администрации гп. Излучинск от 21.11.2017 № 657;  от 02.03.2018 № 112; от 20.03.2018 № 134, от 28.05.2018 № 259</t>
  </si>
  <si>
    <t xml:space="preserve">Постановление  администрации гп. Излучинск от 01.12.2017 № 692; от 05.04.2018 № 160; от 22.06.2018 № 330                         </t>
  </si>
  <si>
    <t xml:space="preserve">Постановление  администрации  гп. Излучинск  от 01.12.2017 № 693, от 05.04.2018 № 161,  от 22.06.2018 № 331                                                                                            </t>
  </si>
  <si>
    <t>Постановление  администрации гп. Излучинск от 09.11.2017 № 635; от 06.03.2018 № 119, от 28.05.2018 № 261</t>
  </si>
  <si>
    <t>Постановление  администрации гп. Излучинск  от 21.11.2017 № 656; от 06.03.2018 № 118 от 28.05.2018 № 258</t>
  </si>
  <si>
    <t>Постановление  администрации гп. Излучинск  от 19.12.2017 № 753; от 21.03.2018 № 137, от 25.06.2018 № 337</t>
  </si>
  <si>
    <t>(на 01.07.2018)</t>
  </si>
  <si>
    <t>Постановление  администрации гп. Излучинск  от  21.11.2017  № 655; от  06.03.2018 № 120; от 28.05.2018 № 260; от 26.06.2018 № 339</t>
  </si>
  <si>
    <t>Постановление администрации  гп. Излучинск от 01.12.2017 № 685; от 12.03.2018 № 125; от 13.06.2018 № 314</t>
  </si>
  <si>
    <t>"Развитие территориального общественного самоуправления на территории городского поселения Излучинск на 2018–2020 годы"</t>
  </si>
  <si>
    <t>2018-2020</t>
  </si>
  <si>
    <t>Постановление  администрации гп. Излучинск  от 20.12.2017 № 766</t>
  </si>
  <si>
    <t>Отдел муниципального контроля и правового обеспечения администрации поселения</t>
  </si>
  <si>
    <t>Заместитель главы администрации поселения, структурные подразделения администрации городского поселения Излучинск, органы территориального общественного самоуправления (далее–органы ТОС)</t>
  </si>
  <si>
    <t>Создание условий для организации и осу-ществления деятельности территориального общественного самоуправления на территории городского поселения Излучинск</t>
  </si>
  <si>
    <t>финансирование мероприятий не требуется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</si>
</sst>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9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4" fillId="0" borderId="15" xfId="0" applyNumberFormat="1" applyFont="1" applyFill="1" applyBorder="1" applyAlignment="1">
      <alignment horizontal="justify" vertical="center"/>
    </xf>
    <xf numFmtId="3" fontId="4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3" fontId="9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2" fontId="8" fillId="33" borderId="13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72" fontId="8" fillId="0" borderId="13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justify" vertical="center" wrapText="1"/>
    </xf>
    <xf numFmtId="172" fontId="10" fillId="0" borderId="12" xfId="0" applyNumberFormat="1" applyFont="1" applyFill="1" applyBorder="1" applyAlignment="1">
      <alignment horizontal="justify" vertical="center" wrapText="1"/>
    </xf>
    <xf numFmtId="172" fontId="10" fillId="0" borderId="14" xfId="0" applyNumberFormat="1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 shrinkToFi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W123"/>
  <sheetViews>
    <sheetView tabSelected="1" zoomScale="130" zoomScaleNormal="130" zoomScalePageLayoutView="0" workbookViewId="0" topLeftCell="E10">
      <selection activeCell="F130" sqref="F130"/>
    </sheetView>
  </sheetViews>
  <sheetFormatPr defaultColWidth="9.33203125" defaultRowHeight="12.75"/>
  <cols>
    <col min="1" max="1" width="3.16015625" style="3" customWidth="1"/>
    <col min="2" max="2" width="4.33203125" style="3" customWidth="1"/>
    <col min="3" max="3" width="10" style="3" hidden="1" customWidth="1"/>
    <col min="4" max="4" width="18.5" style="74" customWidth="1"/>
    <col min="5" max="5" width="15" style="3" customWidth="1"/>
    <col min="6" max="6" width="8" style="3" customWidth="1"/>
    <col min="7" max="7" width="19.66015625" style="3" customWidth="1"/>
    <col min="8" max="8" width="29.5" style="6" customWidth="1"/>
    <col min="9" max="9" width="9.16015625" style="3" customWidth="1"/>
    <col min="10" max="10" width="9" style="3" customWidth="1"/>
    <col min="11" max="11" width="8" style="7" customWidth="1"/>
    <col min="12" max="12" width="7.66015625" style="3" customWidth="1"/>
    <col min="13" max="13" width="6.33203125" style="3" customWidth="1"/>
    <col min="14" max="14" width="8" style="7" customWidth="1"/>
    <col min="15" max="15" width="7.33203125" style="3" customWidth="1"/>
    <col min="16" max="17" width="7.66015625" style="3" customWidth="1"/>
    <col min="18" max="18" width="8.16015625" style="3" customWidth="1"/>
    <col min="19" max="19" width="8.83203125" style="3" customWidth="1"/>
    <col min="20" max="20" width="5.5" style="3" customWidth="1"/>
    <col min="21" max="21" width="5.83203125" style="3" customWidth="1"/>
    <col min="22" max="16384" width="9.33203125" style="3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spans="2:15" ht="16.5" hidden="1">
      <c r="B8" s="162" t="s">
        <v>3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8"/>
      <c r="N8" s="9"/>
      <c r="O8" s="10"/>
    </row>
    <row r="9" ht="15.75" hidden="1"/>
    <row r="12" spans="2:21" ht="18.75" customHeight="1">
      <c r="B12" s="164" t="s">
        <v>43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</row>
    <row r="13" spans="2:15" ht="15.75" hidden="1">
      <c r="B13" s="10"/>
      <c r="C13" s="10"/>
      <c r="D13" s="75"/>
      <c r="E13" s="11"/>
      <c r="F13" s="10"/>
      <c r="G13" s="10"/>
      <c r="I13" s="10"/>
      <c r="J13" s="10"/>
      <c r="L13" s="10"/>
      <c r="M13" s="10"/>
      <c r="O13" s="10"/>
    </row>
    <row r="14" spans="2:15" ht="15.75" hidden="1">
      <c r="B14" s="10"/>
      <c r="C14" s="166" t="s">
        <v>1</v>
      </c>
      <c r="D14" s="166"/>
      <c r="E14" s="166"/>
      <c r="F14" s="166"/>
      <c r="G14" s="12"/>
      <c r="H14" s="13"/>
      <c r="I14" s="10"/>
      <c r="J14" s="10"/>
      <c r="L14" s="167" t="s">
        <v>4</v>
      </c>
      <c r="M14" s="167"/>
      <c r="N14" s="167"/>
      <c r="O14" s="167"/>
    </row>
    <row r="15" spans="2:15" ht="15.75" hidden="1">
      <c r="B15" s="10"/>
      <c r="C15" s="168" t="s">
        <v>2</v>
      </c>
      <c r="D15" s="168"/>
      <c r="E15" s="168"/>
      <c r="F15" s="168"/>
      <c r="G15" s="14"/>
      <c r="H15" s="15"/>
      <c r="I15" s="10"/>
      <c r="J15" s="10"/>
      <c r="L15" s="10"/>
      <c r="M15" s="10"/>
      <c r="O15" s="10"/>
    </row>
    <row r="16" spans="2:15" ht="15.75" hidden="1">
      <c r="B16" s="10"/>
      <c r="C16" s="10"/>
      <c r="D16" s="75"/>
      <c r="E16" s="10"/>
      <c r="F16" s="10"/>
      <c r="G16" s="10"/>
      <c r="I16" s="10"/>
      <c r="J16" s="10"/>
      <c r="L16" s="10"/>
      <c r="M16" s="10"/>
      <c r="O16" s="10"/>
    </row>
    <row r="17" spans="2:15" ht="18.75" hidden="1">
      <c r="B17" s="10"/>
      <c r="C17" s="10"/>
      <c r="D17" s="75"/>
      <c r="E17" s="16"/>
      <c r="F17" s="10"/>
      <c r="G17" s="10"/>
      <c r="I17" s="10"/>
      <c r="J17" s="10"/>
      <c r="L17" s="10"/>
      <c r="M17" s="10"/>
      <c r="O17" s="10"/>
    </row>
    <row r="18" spans="2:16" ht="15.75" customHeight="1">
      <c r="B18" s="10"/>
      <c r="C18" s="10"/>
      <c r="D18" s="75"/>
      <c r="E18" s="16"/>
      <c r="F18" s="161" t="s">
        <v>79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2:15" ht="13.5" customHeight="1">
      <c r="B19" s="10"/>
      <c r="C19" s="10"/>
      <c r="D19" s="75"/>
      <c r="E19" s="16"/>
      <c r="F19" s="10"/>
      <c r="G19" s="10"/>
      <c r="I19" s="10"/>
      <c r="J19" s="10"/>
      <c r="L19" s="10"/>
      <c r="M19" s="10"/>
      <c r="O19" s="10"/>
    </row>
    <row r="20" spans="2:21" ht="11.25" customHeight="1">
      <c r="B20" s="92" t="s">
        <v>5</v>
      </c>
      <c r="C20" s="92" t="s">
        <v>0</v>
      </c>
      <c r="D20" s="169" t="s">
        <v>19</v>
      </c>
      <c r="E20" s="98" t="s">
        <v>23</v>
      </c>
      <c r="F20" s="98" t="s">
        <v>15</v>
      </c>
      <c r="G20" s="98" t="s">
        <v>14</v>
      </c>
      <c r="H20" s="98" t="s">
        <v>13</v>
      </c>
      <c r="I20" s="150" t="s">
        <v>29</v>
      </c>
      <c r="J20" s="158"/>
      <c r="K20" s="158"/>
      <c r="L20" s="159"/>
      <c r="M20" s="159"/>
      <c r="N20" s="159"/>
      <c r="O20" s="159"/>
      <c r="P20" s="159"/>
      <c r="Q20" s="159"/>
      <c r="R20" s="159"/>
      <c r="S20" s="159"/>
      <c r="T20" s="159"/>
      <c r="U20" s="160"/>
    </row>
    <row r="21" spans="2:21" ht="27.75" customHeight="1">
      <c r="B21" s="93"/>
      <c r="C21" s="94"/>
      <c r="D21" s="96"/>
      <c r="E21" s="99"/>
      <c r="F21" s="99"/>
      <c r="G21" s="99"/>
      <c r="H21" s="99"/>
      <c r="I21" s="109" t="s">
        <v>16</v>
      </c>
      <c r="J21" s="150" t="s">
        <v>6</v>
      </c>
      <c r="K21" s="160"/>
      <c r="L21" s="150" t="s">
        <v>9</v>
      </c>
      <c r="M21" s="160"/>
      <c r="N21" s="150" t="s">
        <v>10</v>
      </c>
      <c r="O21" s="160"/>
      <c r="P21" s="150" t="s">
        <v>25</v>
      </c>
      <c r="Q21" s="160"/>
      <c r="R21" s="150" t="s">
        <v>11</v>
      </c>
      <c r="S21" s="151"/>
      <c r="T21" s="150" t="s">
        <v>12</v>
      </c>
      <c r="U21" s="151"/>
    </row>
    <row r="22" spans="2:21" ht="27.75" customHeight="1">
      <c r="B22" s="94"/>
      <c r="C22" s="21">
        <v>2</v>
      </c>
      <c r="D22" s="97"/>
      <c r="E22" s="100"/>
      <c r="F22" s="100"/>
      <c r="G22" s="100"/>
      <c r="H22" s="100"/>
      <c r="I22" s="100"/>
      <c r="J22" s="23" t="s">
        <v>7</v>
      </c>
      <c r="K22" s="23" t="s">
        <v>8</v>
      </c>
      <c r="L22" s="23" t="s">
        <v>7</v>
      </c>
      <c r="M22" s="23" t="s">
        <v>8</v>
      </c>
      <c r="N22" s="23" t="s">
        <v>7</v>
      </c>
      <c r="O22" s="24" t="s">
        <v>8</v>
      </c>
      <c r="P22" s="25" t="s">
        <v>7</v>
      </c>
      <c r="Q22" s="25" t="s">
        <v>8</v>
      </c>
      <c r="R22" s="25" t="s">
        <v>7</v>
      </c>
      <c r="S22" s="26" t="s">
        <v>8</v>
      </c>
      <c r="T22" s="25" t="s">
        <v>7</v>
      </c>
      <c r="U22" s="25" t="s">
        <v>8</v>
      </c>
    </row>
    <row r="23" spans="2:21" s="2" customFormat="1" ht="11.25" customHeight="1">
      <c r="B23" s="27">
        <v>1</v>
      </c>
      <c r="C23" s="28" t="e">
        <f>C25+#REF!</f>
        <v>#REF!</v>
      </c>
      <c r="D23" s="76">
        <v>2</v>
      </c>
      <c r="E23" s="30">
        <v>3</v>
      </c>
      <c r="F23" s="31">
        <v>4</v>
      </c>
      <c r="G23" s="32">
        <v>5</v>
      </c>
      <c r="H23" s="33">
        <v>6</v>
      </c>
      <c r="I23" s="31">
        <v>7</v>
      </c>
      <c r="J23" s="30">
        <v>8</v>
      </c>
      <c r="K23" s="33">
        <v>9</v>
      </c>
      <c r="L23" s="31">
        <v>10</v>
      </c>
      <c r="M23" s="31">
        <v>11</v>
      </c>
      <c r="N23" s="33">
        <v>12</v>
      </c>
      <c r="O23" s="31">
        <v>13</v>
      </c>
      <c r="P23" s="34">
        <v>14</v>
      </c>
      <c r="Q23" s="34">
        <v>15</v>
      </c>
      <c r="R23" s="34">
        <v>16</v>
      </c>
      <c r="S23" s="18">
        <v>17</v>
      </c>
      <c r="T23" s="34">
        <v>18</v>
      </c>
      <c r="U23" s="34">
        <v>19</v>
      </c>
    </row>
    <row r="24" spans="2:21" s="2" customFormat="1" ht="10.5" customHeight="1" hidden="1">
      <c r="B24" s="92">
        <v>1</v>
      </c>
      <c r="C24" s="35"/>
      <c r="D24" s="152" t="s">
        <v>26</v>
      </c>
      <c r="E24" s="134" t="s">
        <v>31</v>
      </c>
      <c r="F24" s="154" t="s">
        <v>21</v>
      </c>
      <c r="G24" s="36" t="s">
        <v>17</v>
      </c>
      <c r="H24" s="137" t="s">
        <v>27</v>
      </c>
      <c r="I24" s="134" t="s">
        <v>20</v>
      </c>
      <c r="J24" s="129">
        <f>J26+J27+J28</f>
        <v>668.2</v>
      </c>
      <c r="K24" s="129">
        <f aca="true" t="shared" si="0" ref="K24:U24">K26+K27+K28</f>
        <v>659.68</v>
      </c>
      <c r="L24" s="129">
        <f t="shared" si="0"/>
        <v>0</v>
      </c>
      <c r="M24" s="129">
        <f t="shared" si="0"/>
        <v>0</v>
      </c>
      <c r="N24" s="129">
        <f t="shared" si="0"/>
        <v>0</v>
      </c>
      <c r="O24" s="129">
        <f t="shared" si="0"/>
        <v>0</v>
      </c>
      <c r="P24" s="129">
        <f t="shared" si="0"/>
        <v>598.2</v>
      </c>
      <c r="Q24" s="129">
        <f t="shared" si="0"/>
        <v>589.677</v>
      </c>
      <c r="R24" s="129">
        <f t="shared" si="0"/>
        <v>70</v>
      </c>
      <c r="S24" s="129">
        <f t="shared" si="0"/>
        <v>70</v>
      </c>
      <c r="T24" s="129">
        <f t="shared" si="0"/>
        <v>0</v>
      </c>
      <c r="U24" s="129">
        <f t="shared" si="0"/>
        <v>0</v>
      </c>
    </row>
    <row r="25" spans="2:21" s="1" customFormat="1" ht="7.5" customHeight="1" hidden="1">
      <c r="B25" s="93"/>
      <c r="C25" s="37">
        <f>SUM(C31:C46)</f>
        <v>2598</v>
      </c>
      <c r="D25" s="153"/>
      <c r="E25" s="135"/>
      <c r="F25" s="155"/>
      <c r="G25" s="120" t="s">
        <v>32</v>
      </c>
      <c r="H25" s="138"/>
      <c r="I25" s="136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</row>
    <row r="26" spans="2:21" s="1" customFormat="1" ht="29.25" customHeight="1" hidden="1">
      <c r="B26" s="93"/>
      <c r="C26" s="37"/>
      <c r="D26" s="153"/>
      <c r="E26" s="135"/>
      <c r="F26" s="155"/>
      <c r="G26" s="120"/>
      <c r="H26" s="138"/>
      <c r="I26" s="39">
        <v>2014</v>
      </c>
      <c r="J26" s="40">
        <v>35</v>
      </c>
      <c r="K26" s="40">
        <v>35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35</v>
      </c>
      <c r="S26" s="40">
        <v>35</v>
      </c>
      <c r="T26" s="40">
        <v>0</v>
      </c>
      <c r="U26" s="40">
        <v>0</v>
      </c>
    </row>
    <row r="27" spans="2:21" s="1" customFormat="1" ht="12.75" customHeight="1" hidden="1">
      <c r="B27" s="93"/>
      <c r="C27" s="37"/>
      <c r="D27" s="153"/>
      <c r="E27" s="135"/>
      <c r="F27" s="155"/>
      <c r="G27" s="41" t="s">
        <v>22</v>
      </c>
      <c r="H27" s="138"/>
      <c r="I27" s="42">
        <v>2015</v>
      </c>
      <c r="J27" s="40">
        <v>633.2</v>
      </c>
      <c r="K27" s="40">
        <v>624.68</v>
      </c>
      <c r="L27" s="40">
        <v>0</v>
      </c>
      <c r="M27" s="40">
        <v>0</v>
      </c>
      <c r="N27" s="40">
        <v>0</v>
      </c>
      <c r="O27" s="40">
        <v>0</v>
      </c>
      <c r="P27" s="40">
        <v>598.2</v>
      </c>
      <c r="Q27" s="40">
        <v>589.677</v>
      </c>
      <c r="R27" s="40">
        <v>35</v>
      </c>
      <c r="S27" s="40">
        <v>35</v>
      </c>
      <c r="T27" s="40">
        <v>0</v>
      </c>
      <c r="U27" s="40">
        <v>0</v>
      </c>
    </row>
    <row r="28" spans="2:21" s="1" customFormat="1" ht="38.25" customHeight="1" hidden="1">
      <c r="B28" s="93"/>
      <c r="C28" s="43"/>
      <c r="D28" s="153"/>
      <c r="E28" s="135"/>
      <c r="F28" s="155"/>
      <c r="G28" s="38" t="s">
        <v>33</v>
      </c>
      <c r="H28" s="138"/>
      <c r="I28" s="156">
        <v>2016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</row>
    <row r="29" spans="2:21" s="1" customFormat="1" ht="32.25" customHeight="1" hidden="1">
      <c r="B29" s="93"/>
      <c r="C29" s="43"/>
      <c r="D29" s="153"/>
      <c r="E29" s="135"/>
      <c r="F29" s="155"/>
      <c r="G29" s="38" t="s">
        <v>24</v>
      </c>
      <c r="H29" s="138"/>
      <c r="I29" s="157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</row>
    <row r="30" spans="2:21" s="1" customFormat="1" ht="3.75" customHeight="1" hidden="1">
      <c r="B30" s="108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</row>
    <row r="31" spans="2:21" ht="21" customHeight="1">
      <c r="B31" s="92">
        <v>1</v>
      </c>
      <c r="C31" s="45"/>
      <c r="D31" s="142" t="s">
        <v>67</v>
      </c>
      <c r="E31" s="143" t="s">
        <v>80</v>
      </c>
      <c r="F31" s="144" t="s">
        <v>68</v>
      </c>
      <c r="G31" s="46" t="s">
        <v>17</v>
      </c>
      <c r="H31" s="137" t="s">
        <v>45</v>
      </c>
      <c r="I31" s="145" t="s">
        <v>44</v>
      </c>
      <c r="J31" s="129">
        <f>J33+J34+J35+J36+J37+J38</f>
        <v>145361.15000000002</v>
      </c>
      <c r="K31" s="129">
        <f>K33+K34+K35+K37</f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f>R33+R34+R35+R36+R37+R38</f>
        <v>141076.15000000002</v>
      </c>
      <c r="S31" s="129">
        <f>S33+S34+S35+S37</f>
        <v>0</v>
      </c>
      <c r="T31" s="129">
        <v>0</v>
      </c>
      <c r="U31" s="129">
        <v>0</v>
      </c>
    </row>
    <row r="32" spans="2:21" ht="9.75" customHeight="1">
      <c r="B32" s="93"/>
      <c r="C32" s="47">
        <v>299</v>
      </c>
      <c r="D32" s="142"/>
      <c r="E32" s="143"/>
      <c r="F32" s="144"/>
      <c r="G32" s="120" t="s">
        <v>34</v>
      </c>
      <c r="H32" s="138"/>
      <c r="I32" s="146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2:21" ht="20.25" customHeight="1">
      <c r="B33" s="93"/>
      <c r="C33" s="47"/>
      <c r="D33" s="142"/>
      <c r="E33" s="143"/>
      <c r="F33" s="144"/>
      <c r="G33" s="120"/>
      <c r="H33" s="138"/>
      <c r="I33" s="48">
        <v>2018</v>
      </c>
      <c r="J33" s="56">
        <f>N33+R33+P33</f>
        <v>32172.88</v>
      </c>
      <c r="K33" s="49">
        <v>0</v>
      </c>
      <c r="L33" s="40">
        <v>0</v>
      </c>
      <c r="M33" s="40">
        <v>0</v>
      </c>
      <c r="N33" s="40">
        <v>2800</v>
      </c>
      <c r="O33" s="40">
        <v>0</v>
      </c>
      <c r="P33" s="40">
        <v>1485</v>
      </c>
      <c r="Q33" s="40">
        <v>0</v>
      </c>
      <c r="R33" s="88">
        <v>27887.88</v>
      </c>
      <c r="S33" s="40">
        <v>0</v>
      </c>
      <c r="T33" s="40">
        <v>0</v>
      </c>
      <c r="U33" s="40">
        <v>0</v>
      </c>
    </row>
    <row r="34" spans="2:21" ht="18" customHeight="1">
      <c r="B34" s="93"/>
      <c r="C34" s="47"/>
      <c r="D34" s="142"/>
      <c r="E34" s="143"/>
      <c r="F34" s="144"/>
      <c r="G34" s="38"/>
      <c r="H34" s="138"/>
      <c r="I34" s="48">
        <f>I33+1</f>
        <v>2019</v>
      </c>
      <c r="J34" s="40">
        <v>22519.39</v>
      </c>
      <c r="K34" s="49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9">
        <f>J34</f>
        <v>22519.39</v>
      </c>
      <c r="S34" s="40">
        <v>0</v>
      </c>
      <c r="T34" s="40">
        <v>0</v>
      </c>
      <c r="U34" s="40">
        <v>0</v>
      </c>
    </row>
    <row r="35" spans="2:21" ht="9.75" customHeight="1">
      <c r="B35" s="93"/>
      <c r="C35" s="47"/>
      <c r="D35" s="142"/>
      <c r="E35" s="143"/>
      <c r="F35" s="144"/>
      <c r="G35" s="41" t="s">
        <v>18</v>
      </c>
      <c r="H35" s="138"/>
      <c r="I35" s="48">
        <f>I34+1</f>
        <v>2020</v>
      </c>
      <c r="J35" s="40">
        <v>22667.22</v>
      </c>
      <c r="K35" s="49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9">
        <f>J35</f>
        <v>22667.22</v>
      </c>
      <c r="S35" s="40">
        <v>0</v>
      </c>
      <c r="T35" s="40">
        <v>0</v>
      </c>
      <c r="U35" s="40">
        <v>0</v>
      </c>
    </row>
    <row r="36" spans="2:21" ht="9.75" customHeight="1">
      <c r="B36" s="93"/>
      <c r="C36" s="47"/>
      <c r="D36" s="142"/>
      <c r="E36" s="143"/>
      <c r="F36" s="144"/>
      <c r="G36" s="41"/>
      <c r="H36" s="138"/>
      <c r="I36" s="48">
        <f>I35+1</f>
        <v>2021</v>
      </c>
      <c r="J36" s="50">
        <v>22667.22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49">
        <f>J36</f>
        <v>22667.22</v>
      </c>
      <c r="S36" s="50">
        <v>0</v>
      </c>
      <c r="T36" s="50">
        <v>0</v>
      </c>
      <c r="U36" s="50">
        <v>0</v>
      </c>
    </row>
    <row r="37" spans="2:21" ht="18.75" customHeight="1">
      <c r="B37" s="93"/>
      <c r="C37" s="47"/>
      <c r="D37" s="142"/>
      <c r="E37" s="143"/>
      <c r="F37" s="144"/>
      <c r="G37" s="41"/>
      <c r="H37" s="138"/>
      <c r="I37" s="48">
        <f>I36+1</f>
        <v>2022</v>
      </c>
      <c r="J37" s="49">
        <v>22667.22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f>J37</f>
        <v>22667.22</v>
      </c>
      <c r="S37" s="49">
        <v>0</v>
      </c>
      <c r="T37" s="49">
        <v>0</v>
      </c>
      <c r="U37" s="49">
        <v>0</v>
      </c>
    </row>
    <row r="38" spans="2:21" ht="17.25" customHeight="1">
      <c r="B38" s="94"/>
      <c r="C38" s="47"/>
      <c r="D38" s="142"/>
      <c r="E38" s="143"/>
      <c r="F38" s="144"/>
      <c r="G38" s="51"/>
      <c r="H38" s="139"/>
      <c r="I38" s="48">
        <f>I37+1</f>
        <v>2023</v>
      </c>
      <c r="J38" s="49">
        <v>22667.22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f>J38</f>
        <v>22667.22</v>
      </c>
      <c r="S38" s="49">
        <v>0</v>
      </c>
      <c r="T38" s="49">
        <v>0</v>
      </c>
      <c r="U38" s="49">
        <v>0</v>
      </c>
    </row>
    <row r="39" spans="2:21" ht="3.75" customHeigh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5"/>
    </row>
    <row r="40" spans="2:21" ht="16.5" customHeight="1">
      <c r="B40" s="92">
        <v>2</v>
      </c>
      <c r="C40" s="54">
        <v>2299</v>
      </c>
      <c r="D40" s="131" t="s">
        <v>66</v>
      </c>
      <c r="E40" s="98" t="s">
        <v>70</v>
      </c>
      <c r="F40" s="134" t="s">
        <v>68</v>
      </c>
      <c r="G40" s="55" t="s">
        <v>17</v>
      </c>
      <c r="H40" s="137" t="s">
        <v>36</v>
      </c>
      <c r="I40" s="29" t="s">
        <v>44</v>
      </c>
      <c r="J40" s="56">
        <f>SUM(J41:J46)</f>
        <v>432</v>
      </c>
      <c r="K40" s="56">
        <f aca="true" t="shared" si="1" ref="K40:U40">K41+K42+K43+K46</f>
        <v>0</v>
      </c>
      <c r="L40" s="56">
        <f t="shared" si="1"/>
        <v>0</v>
      </c>
      <c r="M40" s="56">
        <f t="shared" si="1"/>
        <v>0</v>
      </c>
      <c r="N40" s="56">
        <f t="shared" si="1"/>
        <v>0</v>
      </c>
      <c r="O40" s="56">
        <f t="shared" si="1"/>
        <v>0</v>
      </c>
      <c r="P40" s="56">
        <f t="shared" si="1"/>
        <v>0</v>
      </c>
      <c r="Q40" s="56">
        <f t="shared" si="1"/>
        <v>0</v>
      </c>
      <c r="R40" s="56">
        <f>SUM(R41:R46)</f>
        <v>432</v>
      </c>
      <c r="S40" s="56">
        <f>S41+S42+S43+S44+S46</f>
        <v>0</v>
      </c>
      <c r="T40" s="56">
        <f t="shared" si="1"/>
        <v>0</v>
      </c>
      <c r="U40" s="56">
        <f t="shared" si="1"/>
        <v>0</v>
      </c>
    </row>
    <row r="41" spans="2:21" ht="40.5" customHeight="1">
      <c r="B41" s="93"/>
      <c r="C41" s="54"/>
      <c r="D41" s="132"/>
      <c r="E41" s="99"/>
      <c r="F41" s="135"/>
      <c r="G41" s="38" t="s">
        <v>35</v>
      </c>
      <c r="H41" s="138"/>
      <c r="I41" s="48">
        <v>2018</v>
      </c>
      <c r="J41" s="40">
        <v>72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72</v>
      </c>
      <c r="S41" s="40">
        <v>0</v>
      </c>
      <c r="T41" s="40">
        <v>0</v>
      </c>
      <c r="U41" s="40">
        <v>0</v>
      </c>
    </row>
    <row r="42" spans="2:21" ht="12.75" customHeight="1">
      <c r="B42" s="93"/>
      <c r="C42" s="54"/>
      <c r="D42" s="132"/>
      <c r="E42" s="99"/>
      <c r="F42" s="135"/>
      <c r="G42" s="120" t="s">
        <v>18</v>
      </c>
      <c r="H42" s="138"/>
      <c r="I42" s="48">
        <v>2019</v>
      </c>
      <c r="J42" s="40">
        <v>72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f>J42</f>
        <v>72</v>
      </c>
      <c r="S42" s="40">
        <v>0</v>
      </c>
      <c r="T42" s="40">
        <v>0</v>
      </c>
      <c r="U42" s="40">
        <v>0</v>
      </c>
    </row>
    <row r="43" spans="2:21" ht="12.75" customHeight="1">
      <c r="B43" s="93"/>
      <c r="C43" s="54"/>
      <c r="D43" s="132"/>
      <c r="E43" s="99"/>
      <c r="F43" s="135"/>
      <c r="G43" s="120"/>
      <c r="H43" s="138"/>
      <c r="I43" s="48">
        <v>2020</v>
      </c>
      <c r="J43" s="40">
        <v>72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72</v>
      </c>
      <c r="S43" s="40">
        <v>0</v>
      </c>
      <c r="T43" s="40">
        <v>0</v>
      </c>
      <c r="U43" s="40">
        <v>0</v>
      </c>
    </row>
    <row r="44" spans="2:21" ht="16.5" customHeight="1">
      <c r="B44" s="93"/>
      <c r="C44" s="54"/>
      <c r="D44" s="132"/>
      <c r="E44" s="99"/>
      <c r="F44" s="135"/>
      <c r="G44" s="120"/>
      <c r="H44" s="138"/>
      <c r="I44" s="48">
        <v>2021</v>
      </c>
      <c r="J44" s="40">
        <v>72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72</v>
      </c>
      <c r="S44" s="40">
        <v>0</v>
      </c>
      <c r="T44" s="40">
        <v>0</v>
      </c>
      <c r="U44" s="40">
        <v>0</v>
      </c>
    </row>
    <row r="45" spans="2:21" ht="16.5" customHeight="1">
      <c r="B45" s="93"/>
      <c r="C45" s="54"/>
      <c r="D45" s="132"/>
      <c r="E45" s="99"/>
      <c r="F45" s="135"/>
      <c r="G45" s="120"/>
      <c r="H45" s="138"/>
      <c r="I45" s="48">
        <v>2022</v>
      </c>
      <c r="J45" s="40">
        <v>72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72</v>
      </c>
      <c r="S45" s="40">
        <v>0</v>
      </c>
      <c r="T45" s="40">
        <v>0</v>
      </c>
      <c r="U45" s="40">
        <v>0</v>
      </c>
    </row>
    <row r="46" spans="2:21" ht="16.5" customHeight="1">
      <c r="B46" s="94"/>
      <c r="C46" s="54"/>
      <c r="D46" s="133"/>
      <c r="E46" s="100"/>
      <c r="F46" s="136"/>
      <c r="G46" s="121"/>
      <c r="H46" s="139"/>
      <c r="I46" s="48">
        <v>2023</v>
      </c>
      <c r="J46" s="40">
        <v>72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72</v>
      </c>
      <c r="S46" s="40">
        <v>0</v>
      </c>
      <c r="T46" s="40">
        <v>0</v>
      </c>
      <c r="U46" s="40">
        <v>0</v>
      </c>
    </row>
    <row r="47" spans="2:21" ht="4.5" customHeight="1">
      <c r="B47" s="122"/>
      <c r="C47" s="123"/>
      <c r="D47" s="123"/>
      <c r="E47" s="123"/>
      <c r="F47" s="123"/>
      <c r="G47" s="124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5"/>
    </row>
    <row r="48" spans="2:21" ht="18" customHeight="1">
      <c r="B48" s="92">
        <v>3</v>
      </c>
      <c r="C48" s="45"/>
      <c r="D48" s="113" t="s">
        <v>65</v>
      </c>
      <c r="E48" s="98" t="s">
        <v>71</v>
      </c>
      <c r="F48" s="109" t="s">
        <v>68</v>
      </c>
      <c r="G48" s="17" t="s">
        <v>17</v>
      </c>
      <c r="H48" s="126" t="s">
        <v>46</v>
      </c>
      <c r="I48" s="27" t="s">
        <v>44</v>
      </c>
      <c r="J48" s="56">
        <f>J49+J50+J51+J52+J53+J54</f>
        <v>2545.8</v>
      </c>
      <c r="K48" s="56">
        <f>K49+K50+K51+K52+K53+K54</f>
        <v>0</v>
      </c>
      <c r="L48" s="56">
        <f aca="true" t="shared" si="2" ref="L48:U48">L49+L50+L51+L52+L54</f>
        <v>0</v>
      </c>
      <c r="M48" s="56">
        <f t="shared" si="2"/>
        <v>0</v>
      </c>
      <c r="N48" s="56">
        <f t="shared" si="2"/>
        <v>0</v>
      </c>
      <c r="O48" s="56">
        <f t="shared" si="2"/>
        <v>0</v>
      </c>
      <c r="P48" s="56">
        <f t="shared" si="2"/>
        <v>0</v>
      </c>
      <c r="Q48" s="56">
        <f t="shared" si="2"/>
        <v>0</v>
      </c>
      <c r="R48" s="56">
        <f>R49+R50+R51+R52+R53+R54</f>
        <v>2545.8</v>
      </c>
      <c r="S48" s="56">
        <f>S49+S50+S51+S52+S53+S54</f>
        <v>0</v>
      </c>
      <c r="T48" s="56">
        <f t="shared" si="2"/>
        <v>0</v>
      </c>
      <c r="U48" s="56">
        <f t="shared" si="2"/>
        <v>0</v>
      </c>
    </row>
    <row r="49" spans="2:21" ht="14.25" customHeight="1">
      <c r="B49" s="93"/>
      <c r="C49" s="45"/>
      <c r="D49" s="114"/>
      <c r="E49" s="99"/>
      <c r="F49" s="115"/>
      <c r="G49" s="20" t="s">
        <v>37</v>
      </c>
      <c r="H49" s="127"/>
      <c r="I49" s="27">
        <v>2018</v>
      </c>
      <c r="J49" s="40">
        <v>424.3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424.3</v>
      </c>
      <c r="S49" s="40">
        <v>0</v>
      </c>
      <c r="T49" s="40">
        <v>0</v>
      </c>
      <c r="U49" s="40">
        <v>0</v>
      </c>
    </row>
    <row r="50" spans="2:21" ht="12.75" customHeight="1">
      <c r="B50" s="93"/>
      <c r="C50" s="45"/>
      <c r="D50" s="114"/>
      <c r="E50" s="99"/>
      <c r="F50" s="115"/>
      <c r="G50" s="20"/>
      <c r="H50" s="127"/>
      <c r="I50" s="27">
        <f>I49+1</f>
        <v>2019</v>
      </c>
      <c r="J50" s="40">
        <v>424.3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424.3</v>
      </c>
      <c r="S50" s="40">
        <v>0</v>
      </c>
      <c r="T50" s="40">
        <v>0</v>
      </c>
      <c r="U50" s="40">
        <v>0</v>
      </c>
    </row>
    <row r="51" spans="2:21" ht="12.75" customHeight="1">
      <c r="B51" s="93"/>
      <c r="C51" s="45"/>
      <c r="D51" s="114"/>
      <c r="E51" s="99"/>
      <c r="F51" s="115"/>
      <c r="G51" s="20"/>
      <c r="H51" s="127"/>
      <c r="I51" s="27">
        <f>I50+1</f>
        <v>2020</v>
      </c>
      <c r="J51" s="40">
        <v>424.3</v>
      </c>
      <c r="K51" s="40">
        <f>S51</f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424.3</v>
      </c>
      <c r="S51" s="40">
        <v>0</v>
      </c>
      <c r="T51" s="40">
        <v>0</v>
      </c>
      <c r="U51" s="40">
        <v>0</v>
      </c>
    </row>
    <row r="52" spans="2:21" ht="12.75" customHeight="1">
      <c r="B52" s="93"/>
      <c r="C52" s="45"/>
      <c r="D52" s="114"/>
      <c r="E52" s="99"/>
      <c r="F52" s="115"/>
      <c r="G52" s="20"/>
      <c r="H52" s="127"/>
      <c r="I52" s="27">
        <f>I51+1</f>
        <v>2021</v>
      </c>
      <c r="J52" s="40">
        <v>424.3</v>
      </c>
      <c r="K52" s="40">
        <f>S52</f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424.3</v>
      </c>
      <c r="S52" s="40">
        <v>0</v>
      </c>
      <c r="T52" s="40">
        <v>0</v>
      </c>
      <c r="U52" s="40">
        <v>0</v>
      </c>
    </row>
    <row r="53" spans="2:21" ht="12" customHeight="1">
      <c r="B53" s="93"/>
      <c r="C53" s="45"/>
      <c r="D53" s="114"/>
      <c r="E53" s="99"/>
      <c r="F53" s="115"/>
      <c r="G53" s="20" t="s">
        <v>18</v>
      </c>
      <c r="H53" s="127"/>
      <c r="I53" s="27">
        <f>I52+1</f>
        <v>2022</v>
      </c>
      <c r="J53" s="40">
        <v>424.3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424.3</v>
      </c>
      <c r="S53" s="40">
        <v>0</v>
      </c>
      <c r="T53" s="40">
        <v>0</v>
      </c>
      <c r="U53" s="40">
        <v>0</v>
      </c>
    </row>
    <row r="54" spans="2:21" ht="12" customHeight="1">
      <c r="B54" s="94"/>
      <c r="C54" s="45"/>
      <c r="D54" s="117"/>
      <c r="E54" s="100"/>
      <c r="F54" s="119"/>
      <c r="G54" s="57"/>
      <c r="H54" s="128"/>
      <c r="I54" s="27">
        <f>I53+1</f>
        <v>2023</v>
      </c>
      <c r="J54" s="40">
        <v>424.3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424.3</v>
      </c>
      <c r="S54" s="40">
        <v>0</v>
      </c>
      <c r="T54" s="40">
        <v>0</v>
      </c>
      <c r="U54" s="40">
        <v>0</v>
      </c>
    </row>
    <row r="55" spans="2:21" ht="4.5" customHeight="1">
      <c r="B55" s="52"/>
      <c r="C55" s="45"/>
      <c r="D55" s="77"/>
      <c r="E55" s="45"/>
      <c r="F55" s="45"/>
      <c r="G55" s="44"/>
      <c r="H55" s="58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53"/>
    </row>
    <row r="56" spans="1:21" ht="0.75" customHeight="1">
      <c r="A56" s="59"/>
      <c r="B56" s="60"/>
      <c r="C56" s="61"/>
      <c r="D56" s="78"/>
      <c r="E56" s="62"/>
      <c r="F56" s="63"/>
      <c r="G56" s="64"/>
      <c r="H56" s="65"/>
      <c r="I56" s="63"/>
      <c r="J56" s="63"/>
      <c r="K56" s="66"/>
      <c r="L56" s="63"/>
      <c r="M56" s="63"/>
      <c r="N56" s="66"/>
      <c r="O56" s="63"/>
      <c r="P56" s="62"/>
      <c r="Q56" s="62"/>
      <c r="R56" s="62"/>
      <c r="S56" s="62"/>
      <c r="T56" s="62"/>
      <c r="U56" s="62"/>
    </row>
    <row r="57" spans="2:23" ht="21" customHeight="1">
      <c r="B57" s="92">
        <v>4</v>
      </c>
      <c r="C57" s="45"/>
      <c r="D57" s="113" t="s">
        <v>64</v>
      </c>
      <c r="E57" s="98" t="s">
        <v>73</v>
      </c>
      <c r="F57" s="109" t="s">
        <v>68</v>
      </c>
      <c r="G57" s="17" t="s">
        <v>17</v>
      </c>
      <c r="H57" s="98" t="s">
        <v>47</v>
      </c>
      <c r="I57" s="27" t="s">
        <v>49</v>
      </c>
      <c r="J57" s="80">
        <f>J58+J59+J60+J61+J62+J63</f>
        <v>124454.63</v>
      </c>
      <c r="K57" s="56">
        <f>SUM(K58:K63)</f>
        <v>0</v>
      </c>
      <c r="L57" s="56">
        <f>L58+L59+L60+L61+L63</f>
        <v>0</v>
      </c>
      <c r="M57" s="56">
        <f>M58+M59+M60+M61+M63</f>
        <v>0</v>
      </c>
      <c r="N57" s="56">
        <f>SUM(N58:N63)</f>
        <v>16653.5</v>
      </c>
      <c r="O57" s="56">
        <f>O58+O59+O60+O61+O63</f>
        <v>0</v>
      </c>
      <c r="P57" s="56">
        <f>SUM(P58:P63)</f>
        <v>5438.86</v>
      </c>
      <c r="Q57" s="56">
        <f>Q58+Q59+Q60+Q61+Q63</f>
        <v>0</v>
      </c>
      <c r="R57" s="56">
        <f>SUM(R58:R63)</f>
        <v>102362.27</v>
      </c>
      <c r="S57" s="56">
        <f>S58+S59+S60+S61+S63</f>
        <v>0</v>
      </c>
      <c r="T57" s="56">
        <f>T58+T59+T60+T61+T63</f>
        <v>0</v>
      </c>
      <c r="U57" s="56">
        <f>U58+U59+U60+U61+U63</f>
        <v>0</v>
      </c>
      <c r="V57" s="4"/>
      <c r="W57" s="4"/>
    </row>
    <row r="58" spans="2:23" ht="12.75" customHeight="1">
      <c r="B58" s="93"/>
      <c r="C58" s="45"/>
      <c r="D58" s="114"/>
      <c r="E58" s="99"/>
      <c r="F58" s="115"/>
      <c r="G58" s="20"/>
      <c r="H58" s="99"/>
      <c r="I58" s="27">
        <v>2018</v>
      </c>
      <c r="J58" s="40">
        <f>N58+P58+R58</f>
        <v>35039.23</v>
      </c>
      <c r="K58" s="40">
        <v>0</v>
      </c>
      <c r="L58" s="40">
        <v>0</v>
      </c>
      <c r="M58" s="40">
        <v>0</v>
      </c>
      <c r="N58" s="40">
        <v>16653.5</v>
      </c>
      <c r="O58" s="40">
        <v>0</v>
      </c>
      <c r="P58" s="40">
        <v>5438.86</v>
      </c>
      <c r="Q58" s="40">
        <v>0</v>
      </c>
      <c r="R58" s="40">
        <v>12946.87</v>
      </c>
      <c r="S58" s="40">
        <v>0</v>
      </c>
      <c r="T58" s="40">
        <v>0</v>
      </c>
      <c r="U58" s="40">
        <v>0</v>
      </c>
      <c r="V58" s="4"/>
      <c r="W58" s="4"/>
    </row>
    <row r="59" spans="2:21" ht="18.75" customHeight="1">
      <c r="B59" s="93"/>
      <c r="C59" s="45"/>
      <c r="D59" s="114"/>
      <c r="E59" s="99"/>
      <c r="F59" s="115"/>
      <c r="G59" s="99" t="s">
        <v>38</v>
      </c>
      <c r="H59" s="99"/>
      <c r="I59" s="27">
        <f>I58+1</f>
        <v>2019</v>
      </c>
      <c r="J59" s="40">
        <v>17691.4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>J59</f>
        <v>17691.4</v>
      </c>
      <c r="S59" s="40">
        <v>0</v>
      </c>
      <c r="T59" s="40">
        <v>0</v>
      </c>
      <c r="U59" s="40">
        <v>0</v>
      </c>
    </row>
    <row r="60" spans="2:21" ht="14.25" customHeight="1">
      <c r="B60" s="93"/>
      <c r="C60" s="45"/>
      <c r="D60" s="114"/>
      <c r="E60" s="99"/>
      <c r="F60" s="115"/>
      <c r="G60" s="99"/>
      <c r="H60" s="99"/>
      <c r="I60" s="27">
        <f>I59+1</f>
        <v>2020</v>
      </c>
      <c r="J60" s="40">
        <v>17931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f>J60</f>
        <v>17931</v>
      </c>
      <c r="S60" s="40">
        <v>0</v>
      </c>
      <c r="T60" s="40">
        <v>0</v>
      </c>
      <c r="U60" s="40">
        <v>0</v>
      </c>
    </row>
    <row r="61" spans="2:21" ht="17.25" customHeight="1">
      <c r="B61" s="93"/>
      <c r="C61" s="45"/>
      <c r="D61" s="114"/>
      <c r="E61" s="99"/>
      <c r="F61" s="115"/>
      <c r="G61" s="99"/>
      <c r="H61" s="99"/>
      <c r="I61" s="27">
        <f>I60+1</f>
        <v>2021</v>
      </c>
      <c r="J61" s="40">
        <v>17931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f>J61</f>
        <v>17931</v>
      </c>
      <c r="S61" s="40">
        <v>0</v>
      </c>
      <c r="T61" s="40">
        <v>0</v>
      </c>
      <c r="U61" s="40">
        <v>0</v>
      </c>
    </row>
    <row r="62" spans="2:21" ht="15.75" customHeight="1">
      <c r="B62" s="93"/>
      <c r="C62" s="45"/>
      <c r="D62" s="114"/>
      <c r="E62" s="99"/>
      <c r="F62" s="115"/>
      <c r="G62" s="20" t="s">
        <v>18</v>
      </c>
      <c r="H62" s="99"/>
      <c r="I62" s="27">
        <f>I61+1</f>
        <v>2022</v>
      </c>
      <c r="J62" s="40">
        <v>17931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>J62</f>
        <v>17931</v>
      </c>
      <c r="S62" s="40">
        <v>0</v>
      </c>
      <c r="T62" s="40">
        <v>0</v>
      </c>
      <c r="U62" s="40">
        <v>0</v>
      </c>
    </row>
    <row r="63" spans="2:21" ht="16.5" customHeight="1">
      <c r="B63" s="94"/>
      <c r="C63" s="45"/>
      <c r="D63" s="117"/>
      <c r="E63" s="100"/>
      <c r="F63" s="119"/>
      <c r="G63" s="22"/>
      <c r="H63" s="100"/>
      <c r="I63" s="27">
        <f>I62+1</f>
        <v>2023</v>
      </c>
      <c r="J63" s="40">
        <v>17931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f>J63</f>
        <v>17931</v>
      </c>
      <c r="S63" s="40">
        <v>0</v>
      </c>
      <c r="T63" s="40">
        <v>0</v>
      </c>
      <c r="U63" s="40">
        <v>0</v>
      </c>
    </row>
    <row r="64" spans="2:21" ht="12" customHeight="1">
      <c r="B64" s="52"/>
      <c r="C64" s="45"/>
      <c r="D64" s="77"/>
      <c r="E64" s="45"/>
      <c r="F64" s="45"/>
      <c r="G64" s="67"/>
      <c r="H64" s="58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53"/>
    </row>
    <row r="65" spans="2:22" ht="12.75" customHeight="1">
      <c r="B65" s="92">
        <v>5</v>
      </c>
      <c r="C65" s="45"/>
      <c r="D65" s="113" t="s">
        <v>63</v>
      </c>
      <c r="E65" s="98" t="s">
        <v>74</v>
      </c>
      <c r="F65" s="98" t="s">
        <v>68</v>
      </c>
      <c r="G65" s="68" t="s">
        <v>17</v>
      </c>
      <c r="H65" s="110" t="s">
        <v>48</v>
      </c>
      <c r="I65" s="27" t="s">
        <v>49</v>
      </c>
      <c r="J65" s="40">
        <f>SUM(J66:J71)</f>
        <v>10454.2</v>
      </c>
      <c r="K65" s="56">
        <f aca="true" t="shared" si="3" ref="K65:U65">K66+K69+K71+K72</f>
        <v>0</v>
      </c>
      <c r="L65" s="56">
        <f t="shared" si="3"/>
        <v>0</v>
      </c>
      <c r="M65" s="56">
        <f t="shared" si="3"/>
        <v>0</v>
      </c>
      <c r="N65" s="56">
        <f t="shared" si="3"/>
        <v>0</v>
      </c>
      <c r="O65" s="56">
        <f t="shared" si="3"/>
        <v>0</v>
      </c>
      <c r="P65" s="56">
        <f t="shared" si="3"/>
        <v>0</v>
      </c>
      <c r="Q65" s="56">
        <f t="shared" si="3"/>
        <v>0</v>
      </c>
      <c r="R65" s="40">
        <f>SUM(R66:R71)</f>
        <v>10454.2</v>
      </c>
      <c r="S65" s="56">
        <f t="shared" si="3"/>
        <v>0</v>
      </c>
      <c r="T65" s="56">
        <f t="shared" si="3"/>
        <v>0</v>
      </c>
      <c r="U65" s="56">
        <f t="shared" si="3"/>
        <v>0</v>
      </c>
      <c r="V65" s="4"/>
    </row>
    <row r="66" spans="2:21" ht="27.75" customHeight="1">
      <c r="B66" s="93"/>
      <c r="C66" s="45"/>
      <c r="D66" s="114"/>
      <c r="E66" s="99"/>
      <c r="F66" s="99"/>
      <c r="G66" s="69" t="s">
        <v>39</v>
      </c>
      <c r="H66" s="116"/>
      <c r="I66" s="70">
        <v>2018</v>
      </c>
      <c r="J66" s="40">
        <f aca="true" t="shared" si="4" ref="J66:J71">R66</f>
        <v>1877.5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1877.5</v>
      </c>
      <c r="S66" s="40">
        <v>0</v>
      </c>
      <c r="T66" s="40">
        <v>0</v>
      </c>
      <c r="U66" s="40">
        <v>0</v>
      </c>
    </row>
    <row r="67" spans="2:21" ht="27.75" customHeight="1">
      <c r="B67" s="93"/>
      <c r="C67" s="45"/>
      <c r="D67" s="114"/>
      <c r="E67" s="99"/>
      <c r="F67" s="99"/>
      <c r="G67" s="69"/>
      <c r="H67" s="116"/>
      <c r="I67" s="70">
        <v>2019</v>
      </c>
      <c r="J67" s="40">
        <f t="shared" si="4"/>
        <v>1715.85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1715.85</v>
      </c>
      <c r="S67" s="40">
        <v>0</v>
      </c>
      <c r="T67" s="40">
        <v>0</v>
      </c>
      <c r="U67" s="40">
        <v>0</v>
      </c>
    </row>
    <row r="68" spans="2:21" ht="27.75" customHeight="1">
      <c r="B68" s="93"/>
      <c r="C68" s="45"/>
      <c r="D68" s="114"/>
      <c r="E68" s="99"/>
      <c r="F68" s="99"/>
      <c r="G68" s="69"/>
      <c r="H68" s="116"/>
      <c r="I68" s="70">
        <v>2020</v>
      </c>
      <c r="J68" s="40">
        <f t="shared" si="4"/>
        <v>1715.85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1715.85</v>
      </c>
      <c r="S68" s="40">
        <v>0</v>
      </c>
      <c r="T68" s="40">
        <v>0</v>
      </c>
      <c r="U68" s="40">
        <v>0</v>
      </c>
    </row>
    <row r="69" spans="2:21" ht="12.75" customHeight="1">
      <c r="B69" s="93"/>
      <c r="C69" s="45"/>
      <c r="D69" s="114"/>
      <c r="E69" s="99"/>
      <c r="F69" s="99"/>
      <c r="G69" s="69" t="s">
        <v>22</v>
      </c>
      <c r="H69" s="116"/>
      <c r="I69" s="70">
        <v>2021</v>
      </c>
      <c r="J69" s="40">
        <f t="shared" si="4"/>
        <v>1715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1715</v>
      </c>
      <c r="S69" s="40">
        <v>0</v>
      </c>
      <c r="T69" s="40">
        <v>0</v>
      </c>
      <c r="U69" s="40">
        <v>0</v>
      </c>
    </row>
    <row r="70" spans="2:21" ht="12.75" customHeight="1">
      <c r="B70" s="93"/>
      <c r="C70" s="45"/>
      <c r="D70" s="114"/>
      <c r="E70" s="99"/>
      <c r="F70" s="99"/>
      <c r="G70" s="69"/>
      <c r="H70" s="116"/>
      <c r="I70" s="70">
        <v>2022</v>
      </c>
      <c r="J70" s="40">
        <f t="shared" si="4"/>
        <v>1715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1715</v>
      </c>
      <c r="S70" s="40">
        <v>0</v>
      </c>
      <c r="T70" s="40"/>
      <c r="U70" s="40"/>
    </row>
    <row r="71" spans="2:21" ht="21.75" customHeight="1">
      <c r="B71" s="93"/>
      <c r="C71" s="45"/>
      <c r="D71" s="114"/>
      <c r="E71" s="99"/>
      <c r="F71" s="99"/>
      <c r="G71" s="57" t="s">
        <v>42</v>
      </c>
      <c r="H71" s="116"/>
      <c r="I71" s="70">
        <v>2023</v>
      </c>
      <c r="J71" s="40">
        <f t="shared" si="4"/>
        <v>1715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1715</v>
      </c>
      <c r="S71" s="40">
        <v>0</v>
      </c>
      <c r="T71" s="40">
        <v>0</v>
      </c>
      <c r="U71" s="40">
        <v>0</v>
      </c>
    </row>
    <row r="72" spans="2:21" ht="1.5" customHeight="1" hidden="1">
      <c r="B72" s="94"/>
      <c r="C72" s="45"/>
      <c r="D72" s="117"/>
      <c r="E72" s="100"/>
      <c r="F72" s="100"/>
      <c r="G72" s="22"/>
      <c r="H72" s="118"/>
      <c r="I72" s="70"/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</row>
    <row r="73" spans="2:21" ht="4.5" customHeight="1">
      <c r="B73" s="52"/>
      <c r="C73" s="45"/>
      <c r="D73" s="77"/>
      <c r="E73" s="45"/>
      <c r="F73" s="45"/>
      <c r="G73" s="67"/>
      <c r="H73" s="58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53"/>
    </row>
    <row r="74" spans="2:21" ht="12.75" customHeight="1">
      <c r="B74" s="92">
        <v>6</v>
      </c>
      <c r="C74" s="45"/>
      <c r="D74" s="113" t="s">
        <v>62</v>
      </c>
      <c r="E74" s="98" t="s">
        <v>50</v>
      </c>
      <c r="F74" s="98" t="s">
        <v>68</v>
      </c>
      <c r="G74" s="17" t="s">
        <v>17</v>
      </c>
      <c r="H74" s="110" t="s">
        <v>53</v>
      </c>
      <c r="I74" s="27" t="s">
        <v>49</v>
      </c>
      <c r="J74" s="56">
        <f>SUM(J75:J80)</f>
        <v>156.6</v>
      </c>
      <c r="K74" s="56">
        <f aca="true" t="shared" si="5" ref="K74:S74">SUM(K75:K80)</f>
        <v>0</v>
      </c>
      <c r="L74" s="56">
        <f t="shared" si="5"/>
        <v>0</v>
      </c>
      <c r="M74" s="56">
        <f t="shared" si="5"/>
        <v>0</v>
      </c>
      <c r="N74" s="56">
        <f t="shared" si="5"/>
        <v>0</v>
      </c>
      <c r="O74" s="56">
        <f t="shared" si="5"/>
        <v>0</v>
      </c>
      <c r="P74" s="56">
        <f t="shared" si="5"/>
        <v>0</v>
      </c>
      <c r="Q74" s="56">
        <f t="shared" si="5"/>
        <v>0</v>
      </c>
      <c r="R74" s="56">
        <f t="shared" si="5"/>
        <v>156.6</v>
      </c>
      <c r="S74" s="56">
        <f t="shared" si="5"/>
        <v>0</v>
      </c>
      <c r="T74" s="56">
        <f>T75+T76+T77+T80</f>
        <v>0</v>
      </c>
      <c r="U74" s="56">
        <f>U75+U76+U77+U80</f>
        <v>0</v>
      </c>
    </row>
    <row r="75" spans="2:23" ht="43.5" customHeight="1">
      <c r="B75" s="93"/>
      <c r="C75" s="45"/>
      <c r="D75" s="114"/>
      <c r="E75" s="99"/>
      <c r="F75" s="99"/>
      <c r="G75" s="20" t="s">
        <v>39</v>
      </c>
      <c r="H75" s="116"/>
      <c r="I75" s="70">
        <v>2018</v>
      </c>
      <c r="J75" s="40">
        <v>26.1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>J75</f>
        <v>26.1</v>
      </c>
      <c r="S75" s="40">
        <v>0</v>
      </c>
      <c r="T75" s="40">
        <v>0</v>
      </c>
      <c r="U75" s="40">
        <v>0</v>
      </c>
      <c r="W75" s="5"/>
    </row>
    <row r="76" spans="2:21" ht="14.25" customHeight="1">
      <c r="B76" s="93"/>
      <c r="C76" s="45"/>
      <c r="D76" s="114"/>
      <c r="E76" s="99"/>
      <c r="F76" s="99"/>
      <c r="G76" s="20" t="s">
        <v>22</v>
      </c>
      <c r="H76" s="116"/>
      <c r="I76" s="70">
        <v>2019</v>
      </c>
      <c r="J76" s="40">
        <v>26.1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>J76</f>
        <v>26.1</v>
      </c>
      <c r="S76" s="40">
        <v>0</v>
      </c>
      <c r="T76" s="40">
        <v>0</v>
      </c>
      <c r="U76" s="40">
        <v>0</v>
      </c>
    </row>
    <row r="77" spans="2:21" ht="14.25" customHeight="1">
      <c r="B77" s="93"/>
      <c r="C77" s="45"/>
      <c r="D77" s="114"/>
      <c r="E77" s="99"/>
      <c r="F77" s="99"/>
      <c r="G77" s="99" t="s">
        <v>52</v>
      </c>
      <c r="H77" s="116"/>
      <c r="I77" s="70">
        <v>2020</v>
      </c>
      <c r="J77" s="40">
        <v>26.1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>J77</f>
        <v>26.1</v>
      </c>
      <c r="S77" s="40">
        <v>0</v>
      </c>
      <c r="T77" s="40">
        <v>0</v>
      </c>
      <c r="U77" s="40">
        <v>0</v>
      </c>
    </row>
    <row r="78" spans="2:21" ht="18" customHeight="1">
      <c r="B78" s="93"/>
      <c r="C78" s="45"/>
      <c r="D78" s="114"/>
      <c r="E78" s="99"/>
      <c r="F78" s="99"/>
      <c r="G78" s="99"/>
      <c r="H78" s="116"/>
      <c r="I78" s="70">
        <v>2021</v>
      </c>
      <c r="J78" s="40">
        <f>R78</f>
        <v>26.1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26.1</v>
      </c>
      <c r="S78" s="40">
        <v>0</v>
      </c>
      <c r="T78" s="40">
        <v>0</v>
      </c>
      <c r="U78" s="40">
        <v>0</v>
      </c>
    </row>
    <row r="79" spans="2:21" ht="16.5" customHeight="1">
      <c r="B79" s="93"/>
      <c r="C79" s="45"/>
      <c r="D79" s="114"/>
      <c r="E79" s="99"/>
      <c r="F79" s="99"/>
      <c r="G79" s="99"/>
      <c r="H79" s="116"/>
      <c r="I79" s="70">
        <v>2022</v>
      </c>
      <c r="J79" s="40">
        <f>R79</f>
        <v>26.1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26.1</v>
      </c>
      <c r="S79" s="40">
        <v>0</v>
      </c>
      <c r="T79" s="40">
        <v>0</v>
      </c>
      <c r="U79" s="40">
        <v>0</v>
      </c>
    </row>
    <row r="80" spans="2:21" ht="40.5" customHeight="1">
      <c r="B80" s="94"/>
      <c r="C80" s="45"/>
      <c r="D80" s="117"/>
      <c r="E80" s="100"/>
      <c r="F80" s="100"/>
      <c r="G80" s="100"/>
      <c r="H80" s="118"/>
      <c r="I80" s="70">
        <v>2023</v>
      </c>
      <c r="J80" s="40">
        <f>R80</f>
        <v>26.1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26.1</v>
      </c>
      <c r="S80" s="40">
        <v>0</v>
      </c>
      <c r="T80" s="40">
        <v>0</v>
      </c>
      <c r="U80" s="40">
        <v>0</v>
      </c>
    </row>
    <row r="81" spans="2:21" ht="9.75" customHeight="1">
      <c r="B81" s="52"/>
      <c r="C81" s="45"/>
      <c r="D81" s="77"/>
      <c r="E81" s="45"/>
      <c r="F81" s="45"/>
      <c r="G81" s="67"/>
      <c r="H81" s="58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53"/>
    </row>
    <row r="82" spans="2:23" ht="12.75" customHeight="1">
      <c r="B82" s="92">
        <v>7</v>
      </c>
      <c r="C82" s="45"/>
      <c r="D82" s="113" t="s">
        <v>61</v>
      </c>
      <c r="E82" s="98" t="s">
        <v>75</v>
      </c>
      <c r="F82" s="109" t="s">
        <v>68</v>
      </c>
      <c r="G82" s="68" t="s">
        <v>17</v>
      </c>
      <c r="H82" s="110" t="s">
        <v>54</v>
      </c>
      <c r="I82" s="27" t="s">
        <v>49</v>
      </c>
      <c r="J82" s="56">
        <f>SUM(J83:J88)</f>
        <v>7530.820000000001</v>
      </c>
      <c r="K82" s="56">
        <f aca="true" t="shared" si="6" ref="K82:S82">K83+K84+K85+K86+K87+K88</f>
        <v>0</v>
      </c>
      <c r="L82" s="56">
        <f t="shared" si="6"/>
        <v>0</v>
      </c>
      <c r="M82" s="56">
        <f t="shared" si="6"/>
        <v>0</v>
      </c>
      <c r="N82" s="56">
        <f>SUM(N83:N88)</f>
        <v>1990.55</v>
      </c>
      <c r="O82" s="56">
        <f t="shared" si="6"/>
        <v>0</v>
      </c>
      <c r="P82" s="56">
        <f t="shared" si="6"/>
        <v>0</v>
      </c>
      <c r="Q82" s="56">
        <f t="shared" si="6"/>
        <v>0</v>
      </c>
      <c r="R82" s="56">
        <f>SUM(R83:R88)</f>
        <v>5540.27</v>
      </c>
      <c r="S82" s="56">
        <f t="shared" si="6"/>
        <v>0</v>
      </c>
      <c r="T82" s="56">
        <f>T83+T84+T85+T88</f>
        <v>0</v>
      </c>
      <c r="U82" s="56">
        <f>U83+U84+U85+U88</f>
        <v>0</v>
      </c>
      <c r="V82" s="4"/>
      <c r="W82" s="4"/>
    </row>
    <row r="83" spans="2:22" ht="29.25">
      <c r="B83" s="93"/>
      <c r="C83" s="45"/>
      <c r="D83" s="114"/>
      <c r="E83" s="93"/>
      <c r="F83" s="107"/>
      <c r="G83" s="69" t="s">
        <v>39</v>
      </c>
      <c r="H83" s="111"/>
      <c r="I83" s="70">
        <v>2018</v>
      </c>
      <c r="J83" s="40">
        <f aca="true" t="shared" si="7" ref="J83:K88">N83+R83</f>
        <v>2951.3</v>
      </c>
      <c r="K83" s="40">
        <v>0</v>
      </c>
      <c r="L83" s="40">
        <v>0</v>
      </c>
      <c r="M83" s="40">
        <v>0</v>
      </c>
      <c r="N83" s="40">
        <v>1080.7</v>
      </c>
      <c r="O83" s="40">
        <v>0</v>
      </c>
      <c r="P83" s="40">
        <v>0</v>
      </c>
      <c r="Q83" s="40">
        <v>0</v>
      </c>
      <c r="R83" s="40">
        <v>1870.6</v>
      </c>
      <c r="S83" s="40">
        <v>0</v>
      </c>
      <c r="T83" s="40">
        <v>0</v>
      </c>
      <c r="U83" s="40">
        <v>0</v>
      </c>
      <c r="V83" s="4"/>
    </row>
    <row r="84" spans="2:21" ht="12.75">
      <c r="B84" s="93"/>
      <c r="C84" s="45"/>
      <c r="D84" s="114"/>
      <c r="E84" s="93"/>
      <c r="F84" s="107"/>
      <c r="G84" s="69"/>
      <c r="H84" s="111"/>
      <c r="I84" s="70">
        <v>2019</v>
      </c>
      <c r="J84" s="40">
        <f t="shared" si="7"/>
        <v>1412.47</v>
      </c>
      <c r="K84" s="40">
        <v>0</v>
      </c>
      <c r="L84" s="40">
        <v>0</v>
      </c>
      <c r="M84" s="40">
        <v>0</v>
      </c>
      <c r="N84" s="40">
        <v>453.8</v>
      </c>
      <c r="O84" s="40">
        <v>0</v>
      </c>
      <c r="P84" s="40">
        <v>0</v>
      </c>
      <c r="Q84" s="40">
        <v>0</v>
      </c>
      <c r="R84" s="40">
        <v>958.67</v>
      </c>
      <c r="S84" s="40">
        <v>0</v>
      </c>
      <c r="T84" s="40">
        <v>0</v>
      </c>
      <c r="U84" s="40">
        <v>0</v>
      </c>
    </row>
    <row r="85" spans="2:21" ht="12.75">
      <c r="B85" s="93"/>
      <c r="C85" s="45"/>
      <c r="D85" s="114"/>
      <c r="E85" s="93"/>
      <c r="F85" s="107"/>
      <c r="G85" s="69" t="s">
        <v>22</v>
      </c>
      <c r="H85" s="111"/>
      <c r="I85" s="70">
        <v>2020</v>
      </c>
      <c r="J85" s="40">
        <f t="shared" si="7"/>
        <v>1229.05</v>
      </c>
      <c r="K85" s="40">
        <v>0</v>
      </c>
      <c r="L85" s="40">
        <v>0</v>
      </c>
      <c r="M85" s="40">
        <v>0</v>
      </c>
      <c r="N85" s="40">
        <v>456.05</v>
      </c>
      <c r="O85" s="40">
        <v>0</v>
      </c>
      <c r="P85" s="40">
        <v>0</v>
      </c>
      <c r="Q85" s="40">
        <v>0</v>
      </c>
      <c r="R85" s="40">
        <v>773</v>
      </c>
      <c r="S85" s="40">
        <v>0</v>
      </c>
      <c r="T85" s="40">
        <v>0</v>
      </c>
      <c r="U85" s="40">
        <v>0</v>
      </c>
    </row>
    <row r="86" spans="2:21" ht="14.25" customHeight="1">
      <c r="B86" s="93"/>
      <c r="C86" s="45"/>
      <c r="D86" s="114"/>
      <c r="E86" s="93"/>
      <c r="F86" s="107"/>
      <c r="G86" s="99" t="s">
        <v>72</v>
      </c>
      <c r="H86" s="111"/>
      <c r="I86" s="70">
        <v>2021</v>
      </c>
      <c r="J86" s="40">
        <f t="shared" si="7"/>
        <v>646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646</v>
      </c>
      <c r="S86" s="40">
        <v>0</v>
      </c>
      <c r="T86" s="40">
        <v>0</v>
      </c>
      <c r="U86" s="40">
        <v>0</v>
      </c>
    </row>
    <row r="87" spans="2:21" ht="18" customHeight="1">
      <c r="B87" s="93"/>
      <c r="C87" s="45"/>
      <c r="D87" s="114"/>
      <c r="E87" s="93"/>
      <c r="F87" s="107"/>
      <c r="G87" s="99"/>
      <c r="H87" s="111"/>
      <c r="I87" s="70">
        <v>2022</v>
      </c>
      <c r="J87" s="40">
        <f t="shared" si="7"/>
        <v>646</v>
      </c>
      <c r="K87" s="40">
        <f t="shared" si="7"/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646</v>
      </c>
      <c r="S87" s="40">
        <v>0</v>
      </c>
      <c r="T87" s="40">
        <v>0</v>
      </c>
      <c r="U87" s="40">
        <v>0</v>
      </c>
    </row>
    <row r="88" spans="2:21" ht="105" customHeight="1">
      <c r="B88" s="93"/>
      <c r="C88" s="45"/>
      <c r="D88" s="114"/>
      <c r="E88" s="94"/>
      <c r="F88" s="107"/>
      <c r="G88" s="100"/>
      <c r="H88" s="112"/>
      <c r="I88" s="70">
        <v>2023</v>
      </c>
      <c r="J88" s="40">
        <f t="shared" si="7"/>
        <v>646</v>
      </c>
      <c r="K88" s="40">
        <f t="shared" si="7"/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646</v>
      </c>
      <c r="S88" s="40">
        <v>0</v>
      </c>
      <c r="T88" s="40">
        <v>0</v>
      </c>
      <c r="U88" s="40">
        <v>0</v>
      </c>
    </row>
    <row r="89" spans="2:21" ht="7.5" customHeight="1">
      <c r="B89" s="52"/>
      <c r="C89" s="45"/>
      <c r="D89" s="77"/>
      <c r="E89" s="45"/>
      <c r="F89" s="45"/>
      <c r="G89" s="67"/>
      <c r="H89" s="58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53"/>
    </row>
    <row r="90" spans="2:21" ht="12.75">
      <c r="B90" s="92">
        <v>8</v>
      </c>
      <c r="C90" s="45"/>
      <c r="D90" s="113" t="s">
        <v>60</v>
      </c>
      <c r="E90" s="98" t="s">
        <v>81</v>
      </c>
      <c r="F90" s="109" t="s">
        <v>44</v>
      </c>
      <c r="G90" s="68" t="s">
        <v>17</v>
      </c>
      <c r="H90" s="110" t="s">
        <v>41</v>
      </c>
      <c r="I90" s="27" t="s">
        <v>49</v>
      </c>
      <c r="J90" s="40">
        <f>J91+J92+J93+J94+J95+J96</f>
        <v>28393.3</v>
      </c>
      <c r="K90" s="56">
        <f aca="true" t="shared" si="8" ref="K90:S90">K91+K92+K93+K94+K95+K96</f>
        <v>0</v>
      </c>
      <c r="L90" s="56">
        <f t="shared" si="8"/>
        <v>0</v>
      </c>
      <c r="M90" s="56">
        <f t="shared" si="8"/>
        <v>0</v>
      </c>
      <c r="N90" s="56">
        <f t="shared" si="8"/>
        <v>0</v>
      </c>
      <c r="O90" s="56">
        <f t="shared" si="8"/>
        <v>0</v>
      </c>
      <c r="P90" s="56">
        <f t="shared" si="8"/>
        <v>0</v>
      </c>
      <c r="Q90" s="56">
        <f t="shared" si="8"/>
        <v>0</v>
      </c>
      <c r="R90" s="40">
        <f t="shared" si="8"/>
        <v>28393.3</v>
      </c>
      <c r="S90" s="56">
        <f t="shared" si="8"/>
        <v>0</v>
      </c>
      <c r="T90" s="40">
        <f>T91+T92+T93+T94+T96</f>
        <v>0</v>
      </c>
      <c r="U90" s="40">
        <f>U91+U92+U93+U94+U96</f>
        <v>0</v>
      </c>
    </row>
    <row r="91" spans="2:21" ht="12.75">
      <c r="B91" s="93"/>
      <c r="C91" s="45"/>
      <c r="D91" s="114"/>
      <c r="E91" s="99"/>
      <c r="F91" s="115"/>
      <c r="G91" s="69"/>
      <c r="H91" s="116"/>
      <c r="I91" s="70">
        <v>2018</v>
      </c>
      <c r="J91" s="40">
        <f>R91</f>
        <v>4919.74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4919.74</v>
      </c>
      <c r="S91" s="40">
        <v>0</v>
      </c>
      <c r="T91" s="40">
        <v>0</v>
      </c>
      <c r="U91" s="40">
        <v>0</v>
      </c>
    </row>
    <row r="92" spans="2:21" ht="38.25" customHeight="1">
      <c r="B92" s="93"/>
      <c r="C92" s="45"/>
      <c r="D92" s="114"/>
      <c r="E92" s="93"/>
      <c r="F92" s="107"/>
      <c r="G92" s="69" t="s">
        <v>38</v>
      </c>
      <c r="H92" s="111"/>
      <c r="I92" s="70">
        <v>2019</v>
      </c>
      <c r="J92" s="40">
        <f aca="true" t="shared" si="9" ref="J92:K96">N92+R92</f>
        <v>4655.56</v>
      </c>
      <c r="K92" s="40">
        <f t="shared" si="9"/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4655.56</v>
      </c>
      <c r="S92" s="40">
        <v>0</v>
      </c>
      <c r="T92" s="40">
        <v>0</v>
      </c>
      <c r="U92" s="40">
        <v>0</v>
      </c>
    </row>
    <row r="93" spans="2:21" ht="12.75">
      <c r="B93" s="93"/>
      <c r="C93" s="45"/>
      <c r="D93" s="114"/>
      <c r="E93" s="93"/>
      <c r="F93" s="107"/>
      <c r="G93" s="69"/>
      <c r="H93" s="111"/>
      <c r="I93" s="70">
        <v>2020</v>
      </c>
      <c r="J93" s="40">
        <f t="shared" si="9"/>
        <v>4704.5</v>
      </c>
      <c r="K93" s="40">
        <f t="shared" si="9"/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4704.5</v>
      </c>
      <c r="S93" s="40">
        <v>0</v>
      </c>
      <c r="T93" s="40">
        <v>0</v>
      </c>
      <c r="U93" s="40">
        <v>0</v>
      </c>
    </row>
    <row r="94" spans="2:21" ht="12.75">
      <c r="B94" s="93"/>
      <c r="C94" s="45"/>
      <c r="D94" s="114"/>
      <c r="E94" s="93"/>
      <c r="F94" s="107"/>
      <c r="G94" s="99" t="s">
        <v>40</v>
      </c>
      <c r="H94" s="111"/>
      <c r="I94" s="70">
        <v>2021</v>
      </c>
      <c r="J94" s="40">
        <f t="shared" si="9"/>
        <v>4704.5</v>
      </c>
      <c r="K94" s="40">
        <f t="shared" si="9"/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4704.5</v>
      </c>
      <c r="S94" s="40">
        <v>0</v>
      </c>
      <c r="T94" s="40">
        <v>0</v>
      </c>
      <c r="U94" s="40">
        <v>0</v>
      </c>
    </row>
    <row r="95" spans="2:21" ht="15.75" customHeight="1">
      <c r="B95" s="93"/>
      <c r="C95" s="45"/>
      <c r="D95" s="114"/>
      <c r="E95" s="93"/>
      <c r="F95" s="107"/>
      <c r="G95" s="99"/>
      <c r="H95" s="111"/>
      <c r="I95" s="70">
        <v>2022</v>
      </c>
      <c r="J95" s="40">
        <f>N95+R95</f>
        <v>4704.5</v>
      </c>
      <c r="K95" s="40">
        <f>O95+S95</f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4704.5</v>
      </c>
      <c r="S95" s="40">
        <v>0</v>
      </c>
      <c r="T95" s="40">
        <v>0</v>
      </c>
      <c r="U95" s="40">
        <v>0</v>
      </c>
    </row>
    <row r="96" spans="2:21" ht="23.25" customHeight="1">
      <c r="B96" s="93"/>
      <c r="C96" s="45"/>
      <c r="D96" s="114"/>
      <c r="E96" s="94"/>
      <c r="F96" s="107"/>
      <c r="G96" s="100"/>
      <c r="H96" s="112"/>
      <c r="I96" s="70">
        <v>2023</v>
      </c>
      <c r="J96" s="40">
        <f t="shared" si="9"/>
        <v>4704.5</v>
      </c>
      <c r="K96" s="40">
        <f t="shared" si="9"/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4704.5</v>
      </c>
      <c r="S96" s="40">
        <v>0</v>
      </c>
      <c r="T96" s="40">
        <v>0</v>
      </c>
      <c r="U96" s="40">
        <v>0</v>
      </c>
    </row>
    <row r="97" spans="2:21" ht="4.5" customHeight="1">
      <c r="B97" s="52"/>
      <c r="C97" s="45"/>
      <c r="D97" s="77"/>
      <c r="E97" s="45"/>
      <c r="F97" s="45"/>
      <c r="G97" s="67"/>
      <c r="H97" s="58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53"/>
    </row>
    <row r="98" spans="2:21" ht="15" customHeight="1">
      <c r="B98" s="106">
        <v>9</v>
      </c>
      <c r="C98" s="45"/>
      <c r="D98" s="95" t="s">
        <v>59</v>
      </c>
      <c r="E98" s="98" t="s">
        <v>76</v>
      </c>
      <c r="F98" s="109" t="s">
        <v>68</v>
      </c>
      <c r="G98" s="68" t="s">
        <v>17</v>
      </c>
      <c r="H98" s="110" t="s">
        <v>51</v>
      </c>
      <c r="I98" s="27" t="s">
        <v>49</v>
      </c>
      <c r="J98" s="56">
        <f>J99+J100+J101+J102+J103+J104</f>
        <v>532.92</v>
      </c>
      <c r="K98" s="56">
        <f aca="true" t="shared" si="10" ref="K98:S98">K99+K100+K101+K102+K103+K104</f>
        <v>0</v>
      </c>
      <c r="L98" s="56">
        <f t="shared" si="10"/>
        <v>0</v>
      </c>
      <c r="M98" s="56">
        <f t="shared" si="10"/>
        <v>0</v>
      </c>
      <c r="N98" s="56">
        <f t="shared" si="10"/>
        <v>0</v>
      </c>
      <c r="O98" s="56">
        <f t="shared" si="10"/>
        <v>0</v>
      </c>
      <c r="P98" s="56">
        <f t="shared" si="10"/>
        <v>0</v>
      </c>
      <c r="Q98" s="56">
        <f t="shared" si="10"/>
        <v>0</v>
      </c>
      <c r="R98" s="40">
        <f t="shared" si="10"/>
        <v>532.92</v>
      </c>
      <c r="S98" s="56">
        <f t="shared" si="10"/>
        <v>0</v>
      </c>
      <c r="T98" s="56">
        <v>0</v>
      </c>
      <c r="U98" s="56">
        <v>0</v>
      </c>
    </row>
    <row r="99" spans="2:21" ht="41.25" customHeight="1">
      <c r="B99" s="107"/>
      <c r="C99" s="45"/>
      <c r="D99" s="96"/>
      <c r="E99" s="93"/>
      <c r="F99" s="107"/>
      <c r="G99" s="69" t="s">
        <v>30</v>
      </c>
      <c r="H99" s="111"/>
      <c r="I99" s="70">
        <v>2018</v>
      </c>
      <c r="J99" s="56">
        <f>R99</f>
        <v>220.02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220.02</v>
      </c>
      <c r="S99" s="40">
        <v>0</v>
      </c>
      <c r="T99" s="40">
        <v>0</v>
      </c>
      <c r="U99" s="40">
        <v>0</v>
      </c>
    </row>
    <row r="100" spans="2:23" ht="9" customHeight="1">
      <c r="B100" s="107"/>
      <c r="C100" s="45"/>
      <c r="D100" s="96"/>
      <c r="E100" s="93"/>
      <c r="F100" s="107"/>
      <c r="G100" s="69" t="s">
        <v>18</v>
      </c>
      <c r="H100" s="111"/>
      <c r="I100" s="70">
        <v>2019</v>
      </c>
      <c r="J100" s="40">
        <v>62.58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f>J100</f>
        <v>62.58</v>
      </c>
      <c r="S100" s="40">
        <v>0</v>
      </c>
      <c r="T100" s="40">
        <v>0</v>
      </c>
      <c r="U100" s="40">
        <v>0</v>
      </c>
      <c r="W100" s="10"/>
    </row>
    <row r="101" spans="2:21" ht="9" customHeight="1">
      <c r="B101" s="107"/>
      <c r="C101" s="45"/>
      <c r="D101" s="96"/>
      <c r="E101" s="93"/>
      <c r="F101" s="107"/>
      <c r="G101" s="99"/>
      <c r="H101" s="111"/>
      <c r="I101" s="70">
        <v>2020</v>
      </c>
      <c r="J101" s="40">
        <v>62.58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f>J101</f>
        <v>62.58</v>
      </c>
      <c r="S101" s="40">
        <v>0</v>
      </c>
      <c r="T101" s="40">
        <v>0</v>
      </c>
      <c r="U101" s="40">
        <v>0</v>
      </c>
    </row>
    <row r="102" spans="2:21" ht="9" customHeight="1">
      <c r="B102" s="107"/>
      <c r="C102" s="45"/>
      <c r="D102" s="96"/>
      <c r="E102" s="93"/>
      <c r="F102" s="107"/>
      <c r="G102" s="99"/>
      <c r="H102" s="111"/>
      <c r="I102" s="70">
        <v>2021</v>
      </c>
      <c r="J102" s="40">
        <v>62.58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>J102</f>
        <v>62.58</v>
      </c>
      <c r="S102" s="40">
        <v>0</v>
      </c>
      <c r="T102" s="40">
        <v>0</v>
      </c>
      <c r="U102" s="40">
        <v>0</v>
      </c>
    </row>
    <row r="103" spans="2:21" ht="18.75" customHeight="1">
      <c r="B103" s="107"/>
      <c r="C103" s="73"/>
      <c r="D103" s="96"/>
      <c r="E103" s="93"/>
      <c r="F103" s="107"/>
      <c r="G103" s="99"/>
      <c r="H103" s="111"/>
      <c r="I103" s="70">
        <v>2022</v>
      </c>
      <c r="J103" s="40">
        <v>62.58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>J103</f>
        <v>62.58</v>
      </c>
      <c r="S103" s="40">
        <v>0</v>
      </c>
      <c r="T103" s="40">
        <v>0</v>
      </c>
      <c r="U103" s="40">
        <v>0</v>
      </c>
    </row>
    <row r="104" spans="2:21" ht="22.5" customHeight="1">
      <c r="B104" s="108"/>
      <c r="C104" s="73"/>
      <c r="D104" s="97"/>
      <c r="E104" s="94"/>
      <c r="F104" s="108"/>
      <c r="G104" s="100"/>
      <c r="H104" s="112"/>
      <c r="I104" s="70">
        <v>2023</v>
      </c>
      <c r="J104" s="40">
        <v>62.58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>J104</f>
        <v>62.58</v>
      </c>
      <c r="S104" s="40">
        <v>0</v>
      </c>
      <c r="T104" s="40">
        <v>0</v>
      </c>
      <c r="U104" s="40">
        <v>0</v>
      </c>
    </row>
    <row r="105" spans="2:21" ht="12" customHeight="1">
      <c r="B105" s="71"/>
      <c r="C105" s="73"/>
      <c r="D105" s="79"/>
      <c r="E105" s="19"/>
      <c r="F105" s="71"/>
      <c r="G105" s="20"/>
      <c r="H105" s="72"/>
      <c r="I105" s="48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 customHeight="1">
      <c r="B106" s="106">
        <v>10</v>
      </c>
      <c r="C106" s="45"/>
      <c r="D106" s="95" t="s">
        <v>58</v>
      </c>
      <c r="E106" s="98" t="s">
        <v>77</v>
      </c>
      <c r="F106" s="109" t="s">
        <v>68</v>
      </c>
      <c r="G106" s="68" t="s">
        <v>17</v>
      </c>
      <c r="H106" s="110" t="s">
        <v>28</v>
      </c>
      <c r="I106" s="27" t="s">
        <v>49</v>
      </c>
      <c r="J106" s="56">
        <f>SUM(J107:J112)</f>
        <v>121962.01000000001</v>
      </c>
      <c r="K106" s="56">
        <f aca="true" t="shared" si="11" ref="K106:Q106">K107+K108+K109+K111+K112</f>
        <v>0</v>
      </c>
      <c r="L106" s="56">
        <f t="shared" si="11"/>
        <v>0</v>
      </c>
      <c r="M106" s="56">
        <f t="shared" si="11"/>
        <v>0</v>
      </c>
      <c r="N106" s="56">
        <f t="shared" si="11"/>
        <v>14.7</v>
      </c>
      <c r="O106" s="56">
        <f t="shared" si="11"/>
        <v>0</v>
      </c>
      <c r="P106" s="56">
        <f t="shared" si="11"/>
        <v>605.3</v>
      </c>
      <c r="Q106" s="56">
        <f t="shared" si="11"/>
        <v>0</v>
      </c>
      <c r="R106" s="56">
        <f>SUM(R107:R112)</f>
        <v>121342.01</v>
      </c>
      <c r="S106" s="56">
        <f>S107+S108+S109+S111+S112</f>
        <v>0</v>
      </c>
      <c r="T106" s="56">
        <f>T107+T108+T109+T112</f>
        <v>0</v>
      </c>
      <c r="U106" s="56">
        <f>U107+U108+U109+U112</f>
        <v>0</v>
      </c>
    </row>
    <row r="107" spans="2:21" ht="9" customHeight="1">
      <c r="B107" s="107"/>
      <c r="C107" s="45"/>
      <c r="D107" s="96"/>
      <c r="E107" s="99"/>
      <c r="F107" s="107"/>
      <c r="G107" s="99" t="s">
        <v>30</v>
      </c>
      <c r="H107" s="111"/>
      <c r="I107" s="70">
        <v>2018</v>
      </c>
      <c r="J107" s="40">
        <f aca="true" t="shared" si="12" ref="J107:J112">N107+R107+P107</f>
        <v>23538.699999999997</v>
      </c>
      <c r="K107" s="40">
        <v>0</v>
      </c>
      <c r="L107" s="40">
        <v>0</v>
      </c>
      <c r="M107" s="40">
        <v>0</v>
      </c>
      <c r="N107" s="40">
        <v>9.3</v>
      </c>
      <c r="O107" s="40">
        <v>0</v>
      </c>
      <c r="P107" s="40">
        <v>605.3</v>
      </c>
      <c r="Q107" s="40">
        <v>0</v>
      </c>
      <c r="R107" s="40">
        <v>22924.1</v>
      </c>
      <c r="S107" s="40">
        <v>0</v>
      </c>
      <c r="T107" s="40">
        <v>0</v>
      </c>
      <c r="U107" s="40">
        <v>0</v>
      </c>
    </row>
    <row r="108" spans="2:21" ht="9" customHeight="1">
      <c r="B108" s="107"/>
      <c r="C108" s="45"/>
      <c r="D108" s="96"/>
      <c r="E108" s="99"/>
      <c r="F108" s="107"/>
      <c r="G108" s="99"/>
      <c r="H108" s="111"/>
      <c r="I108" s="70">
        <v>2019</v>
      </c>
      <c r="J108" s="40">
        <f t="shared" si="12"/>
        <v>21492.600000000002</v>
      </c>
      <c r="K108" s="40">
        <v>0</v>
      </c>
      <c r="L108" s="40">
        <v>0</v>
      </c>
      <c r="M108" s="40">
        <v>0</v>
      </c>
      <c r="N108" s="40">
        <v>2.7</v>
      </c>
      <c r="O108" s="40">
        <v>0</v>
      </c>
      <c r="P108" s="40">
        <v>0</v>
      </c>
      <c r="Q108" s="40">
        <v>0</v>
      </c>
      <c r="R108" s="40">
        <v>21489.9</v>
      </c>
      <c r="S108" s="40">
        <v>0</v>
      </c>
      <c r="T108" s="40">
        <v>0</v>
      </c>
      <c r="U108" s="40">
        <v>0</v>
      </c>
    </row>
    <row r="109" spans="2:21" ht="12" customHeight="1">
      <c r="B109" s="107"/>
      <c r="C109" s="45"/>
      <c r="D109" s="96"/>
      <c r="E109" s="99"/>
      <c r="F109" s="107"/>
      <c r="G109" s="99"/>
      <c r="H109" s="111"/>
      <c r="I109" s="70">
        <v>2020</v>
      </c>
      <c r="J109" s="40">
        <f t="shared" si="12"/>
        <v>19234.71</v>
      </c>
      <c r="K109" s="40">
        <v>0</v>
      </c>
      <c r="L109" s="40">
        <v>0</v>
      </c>
      <c r="M109" s="40">
        <v>0</v>
      </c>
      <c r="N109" s="40">
        <v>2.7</v>
      </c>
      <c r="O109" s="40">
        <v>0</v>
      </c>
      <c r="P109" s="40">
        <v>0</v>
      </c>
      <c r="Q109" s="40">
        <v>0</v>
      </c>
      <c r="R109" s="40">
        <v>19232.01</v>
      </c>
      <c r="S109" s="40">
        <v>0</v>
      </c>
      <c r="T109" s="40">
        <v>0</v>
      </c>
      <c r="U109" s="40">
        <v>0</v>
      </c>
    </row>
    <row r="110" spans="2:21" ht="12" customHeight="1">
      <c r="B110" s="107"/>
      <c r="C110" s="45"/>
      <c r="D110" s="96"/>
      <c r="E110" s="99"/>
      <c r="F110" s="107"/>
      <c r="G110" s="99"/>
      <c r="H110" s="111"/>
      <c r="I110" s="70">
        <v>2021</v>
      </c>
      <c r="J110" s="40">
        <f t="shared" si="12"/>
        <v>19232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19232</v>
      </c>
      <c r="S110" s="40">
        <v>0</v>
      </c>
      <c r="T110" s="40">
        <v>0</v>
      </c>
      <c r="U110" s="40">
        <v>0</v>
      </c>
    </row>
    <row r="111" spans="2:21" ht="13.5" customHeight="1">
      <c r="B111" s="107"/>
      <c r="C111" s="73"/>
      <c r="D111" s="96"/>
      <c r="E111" s="99"/>
      <c r="F111" s="107"/>
      <c r="G111" s="99"/>
      <c r="H111" s="111"/>
      <c r="I111" s="70">
        <v>2022</v>
      </c>
      <c r="J111" s="40">
        <f t="shared" si="12"/>
        <v>19232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19232</v>
      </c>
      <c r="S111" s="40">
        <v>0</v>
      </c>
      <c r="T111" s="40">
        <v>0</v>
      </c>
      <c r="U111" s="40">
        <v>0</v>
      </c>
    </row>
    <row r="112" spans="2:21" ht="19.5" customHeight="1">
      <c r="B112" s="108"/>
      <c r="C112" s="73"/>
      <c r="D112" s="97"/>
      <c r="E112" s="100"/>
      <c r="F112" s="108"/>
      <c r="G112" s="57" t="s">
        <v>18</v>
      </c>
      <c r="H112" s="112"/>
      <c r="I112" s="70">
        <v>2023</v>
      </c>
      <c r="J112" s="40">
        <f t="shared" si="12"/>
        <v>19232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19232</v>
      </c>
      <c r="S112" s="40">
        <v>0</v>
      </c>
      <c r="T112" s="40">
        <v>0</v>
      </c>
      <c r="U112" s="40">
        <v>0</v>
      </c>
    </row>
    <row r="113" spans="2:21" ht="6.75" customHeight="1">
      <c r="B113" s="81"/>
      <c r="C113" s="82"/>
      <c r="D113" s="83"/>
      <c r="E113" s="82"/>
      <c r="F113" s="82"/>
      <c r="G113" s="82"/>
      <c r="H113" s="84"/>
      <c r="I113" s="82"/>
      <c r="J113" s="82"/>
      <c r="K113" s="85"/>
      <c r="L113" s="82"/>
      <c r="M113" s="82"/>
      <c r="N113" s="85"/>
      <c r="O113" s="82"/>
      <c r="P113" s="82"/>
      <c r="Q113" s="82"/>
      <c r="R113" s="82"/>
      <c r="S113" s="82"/>
      <c r="T113" s="82"/>
      <c r="U113" s="86"/>
    </row>
    <row r="114" spans="2:21" ht="15" customHeight="1">
      <c r="B114" s="101">
        <v>11</v>
      </c>
      <c r="C114" s="27"/>
      <c r="D114" s="102" t="s">
        <v>55</v>
      </c>
      <c r="E114" s="103" t="s">
        <v>78</v>
      </c>
      <c r="F114" s="103" t="s">
        <v>69</v>
      </c>
      <c r="G114" s="87" t="s">
        <v>17</v>
      </c>
      <c r="H114" s="104" t="s">
        <v>56</v>
      </c>
      <c r="I114" s="27" t="s">
        <v>49</v>
      </c>
      <c r="J114" s="56">
        <f>SUM(J115:J119)</f>
        <v>12338.46</v>
      </c>
      <c r="K114" s="56">
        <f aca="true" t="shared" si="13" ref="K114:U114">SUM(K115:K119)</f>
        <v>0</v>
      </c>
      <c r="L114" s="56">
        <f t="shared" si="13"/>
        <v>514.7</v>
      </c>
      <c r="M114" s="56">
        <f t="shared" si="13"/>
        <v>0</v>
      </c>
      <c r="N114" s="56">
        <f t="shared" si="13"/>
        <v>5770.8</v>
      </c>
      <c r="O114" s="56">
        <f t="shared" si="13"/>
        <v>0</v>
      </c>
      <c r="P114" s="56">
        <f t="shared" si="13"/>
        <v>1932.9</v>
      </c>
      <c r="Q114" s="56">
        <f t="shared" si="13"/>
        <v>0</v>
      </c>
      <c r="R114" s="56">
        <f t="shared" si="13"/>
        <v>4120.06</v>
      </c>
      <c r="S114" s="56">
        <f t="shared" si="13"/>
        <v>0</v>
      </c>
      <c r="T114" s="56">
        <f t="shared" si="13"/>
        <v>0</v>
      </c>
      <c r="U114" s="56">
        <f t="shared" si="13"/>
        <v>0</v>
      </c>
    </row>
    <row r="115" spans="2:21" ht="9" customHeight="1">
      <c r="B115" s="101"/>
      <c r="C115" s="27"/>
      <c r="D115" s="102"/>
      <c r="E115" s="103"/>
      <c r="F115" s="101"/>
      <c r="G115" s="103" t="s">
        <v>30</v>
      </c>
      <c r="H115" s="105"/>
      <c r="I115" s="70">
        <v>2018</v>
      </c>
      <c r="J115" s="40">
        <f>L115+N115+P115+R115</f>
        <v>12338.46</v>
      </c>
      <c r="K115" s="40">
        <v>0</v>
      </c>
      <c r="L115" s="40">
        <v>514.7</v>
      </c>
      <c r="M115" s="40">
        <v>0</v>
      </c>
      <c r="N115" s="40">
        <v>5770.8</v>
      </c>
      <c r="O115" s="40">
        <v>0</v>
      </c>
      <c r="P115" s="40">
        <v>1932.9</v>
      </c>
      <c r="Q115" s="40">
        <v>0</v>
      </c>
      <c r="R115" s="40">
        <v>4120.06</v>
      </c>
      <c r="S115" s="40">
        <v>0</v>
      </c>
      <c r="T115" s="40">
        <v>0</v>
      </c>
      <c r="U115" s="40">
        <v>0</v>
      </c>
    </row>
    <row r="116" spans="2:21" ht="9" customHeight="1">
      <c r="B116" s="101"/>
      <c r="C116" s="27"/>
      <c r="D116" s="102"/>
      <c r="E116" s="103"/>
      <c r="F116" s="101"/>
      <c r="G116" s="103"/>
      <c r="H116" s="105"/>
      <c r="I116" s="70">
        <v>2019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f>J116</f>
        <v>0</v>
      </c>
      <c r="S116" s="40">
        <v>0</v>
      </c>
      <c r="T116" s="40">
        <v>0</v>
      </c>
      <c r="U116" s="40">
        <v>0</v>
      </c>
    </row>
    <row r="117" spans="2:21" ht="12" customHeight="1">
      <c r="B117" s="101"/>
      <c r="C117" s="27"/>
      <c r="D117" s="102"/>
      <c r="E117" s="103"/>
      <c r="F117" s="101"/>
      <c r="G117" s="103"/>
      <c r="H117" s="105"/>
      <c r="I117" s="70">
        <v>2020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f>J117</f>
        <v>0</v>
      </c>
      <c r="S117" s="40">
        <v>0</v>
      </c>
      <c r="T117" s="40">
        <v>0</v>
      </c>
      <c r="U117" s="40">
        <v>0</v>
      </c>
    </row>
    <row r="118" spans="2:21" ht="18" customHeight="1">
      <c r="B118" s="101"/>
      <c r="C118" s="27"/>
      <c r="D118" s="102"/>
      <c r="E118" s="103"/>
      <c r="F118" s="101"/>
      <c r="G118" s="103"/>
      <c r="H118" s="105"/>
      <c r="I118" s="70">
        <v>2021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f>J118</f>
        <v>0</v>
      </c>
      <c r="S118" s="40">
        <v>0</v>
      </c>
      <c r="T118" s="40">
        <v>0</v>
      </c>
      <c r="U118" s="40">
        <v>0</v>
      </c>
    </row>
    <row r="119" spans="2:21" ht="141" customHeight="1">
      <c r="B119" s="101"/>
      <c r="C119" s="54"/>
      <c r="D119" s="102"/>
      <c r="E119" s="103"/>
      <c r="F119" s="101"/>
      <c r="G119" s="87" t="s">
        <v>57</v>
      </c>
      <c r="H119" s="105"/>
      <c r="I119" s="70">
        <v>2022</v>
      </c>
      <c r="J119" s="40">
        <f>J118</f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f>J119</f>
        <v>0</v>
      </c>
      <c r="S119" s="40">
        <v>0</v>
      </c>
      <c r="T119" s="40">
        <v>0</v>
      </c>
      <c r="U119" s="40">
        <v>0</v>
      </c>
    </row>
    <row r="120" spans="2:21" ht="19.5" customHeight="1">
      <c r="B120" s="92">
        <v>12</v>
      </c>
      <c r="C120" s="54"/>
      <c r="D120" s="95" t="s">
        <v>82</v>
      </c>
      <c r="E120" s="98" t="s">
        <v>84</v>
      </c>
      <c r="F120" s="92" t="s">
        <v>83</v>
      </c>
      <c r="G120" s="34" t="s">
        <v>17</v>
      </c>
      <c r="H120" s="92" t="s">
        <v>87</v>
      </c>
      <c r="I120" s="70" t="s">
        <v>49</v>
      </c>
      <c r="J120" s="89" t="s">
        <v>88</v>
      </c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1"/>
    </row>
    <row r="121" spans="2:21" ht="38.25" customHeight="1">
      <c r="B121" s="93"/>
      <c r="C121" s="54"/>
      <c r="D121" s="96"/>
      <c r="E121" s="99"/>
      <c r="F121" s="93"/>
      <c r="G121" s="34" t="s">
        <v>85</v>
      </c>
      <c r="H121" s="93"/>
      <c r="I121" s="70">
        <v>2018</v>
      </c>
      <c r="J121" s="89" t="s">
        <v>88</v>
      </c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1"/>
    </row>
    <row r="122" spans="2:21" ht="55.5" customHeight="1">
      <c r="B122" s="93"/>
      <c r="C122" s="54"/>
      <c r="D122" s="96"/>
      <c r="E122" s="99"/>
      <c r="F122" s="93"/>
      <c r="G122" s="98" t="s">
        <v>86</v>
      </c>
      <c r="H122" s="93"/>
      <c r="I122" s="70">
        <v>2019</v>
      </c>
      <c r="J122" s="89" t="s">
        <v>88</v>
      </c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1"/>
    </row>
    <row r="123" spans="2:21" ht="27.75" customHeight="1">
      <c r="B123" s="94"/>
      <c r="C123" s="54"/>
      <c r="D123" s="97"/>
      <c r="E123" s="100"/>
      <c r="F123" s="94"/>
      <c r="G123" s="100"/>
      <c r="H123" s="94"/>
      <c r="I123" s="70">
        <v>2020</v>
      </c>
      <c r="J123" s="89" t="s">
        <v>88</v>
      </c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1"/>
    </row>
  </sheetData>
  <sheetProtection/>
  <mergeCells count="143">
    <mergeCell ref="B8:L8"/>
    <mergeCell ref="B12:U12"/>
    <mergeCell ref="C14:F14"/>
    <mergeCell ref="L14:O14"/>
    <mergeCell ref="C15:F15"/>
    <mergeCell ref="F18:P18"/>
    <mergeCell ref="B20:B22"/>
    <mergeCell ref="C20:C21"/>
    <mergeCell ref="D20:D22"/>
    <mergeCell ref="E20:E22"/>
    <mergeCell ref="F20:F22"/>
    <mergeCell ref="G20:G22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B24:B29"/>
    <mergeCell ref="D24:D29"/>
    <mergeCell ref="E24:E29"/>
    <mergeCell ref="F24:F29"/>
    <mergeCell ref="H24:H29"/>
    <mergeCell ref="I24:I25"/>
    <mergeCell ref="G25:G26"/>
    <mergeCell ref="I28:I29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B30:U30"/>
    <mergeCell ref="B31:B38"/>
    <mergeCell ref="D31:D38"/>
    <mergeCell ref="E31:E38"/>
    <mergeCell ref="F31:F38"/>
    <mergeCell ref="H31:H38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G32:G33"/>
    <mergeCell ref="B39:U39"/>
    <mergeCell ref="B40:B46"/>
    <mergeCell ref="D40:D46"/>
    <mergeCell ref="E40:E46"/>
    <mergeCell ref="F40:F46"/>
    <mergeCell ref="H40:H46"/>
    <mergeCell ref="G42:G46"/>
    <mergeCell ref="B47:U47"/>
    <mergeCell ref="B48:B54"/>
    <mergeCell ref="D48:D54"/>
    <mergeCell ref="E48:E54"/>
    <mergeCell ref="F48:F54"/>
    <mergeCell ref="H48:H54"/>
    <mergeCell ref="B57:B63"/>
    <mergeCell ref="D57:D63"/>
    <mergeCell ref="E57:E63"/>
    <mergeCell ref="F57:F63"/>
    <mergeCell ref="H57:H63"/>
    <mergeCell ref="G59:G61"/>
    <mergeCell ref="B65:B72"/>
    <mergeCell ref="D65:D72"/>
    <mergeCell ref="E65:E72"/>
    <mergeCell ref="F65:F72"/>
    <mergeCell ref="H65:H72"/>
    <mergeCell ref="B74:B80"/>
    <mergeCell ref="D74:D80"/>
    <mergeCell ref="E74:E80"/>
    <mergeCell ref="F74:F80"/>
    <mergeCell ref="H74:H80"/>
    <mergeCell ref="G77:G80"/>
    <mergeCell ref="B82:B88"/>
    <mergeCell ref="D82:D88"/>
    <mergeCell ref="E82:E88"/>
    <mergeCell ref="F82:F88"/>
    <mergeCell ref="H82:H88"/>
    <mergeCell ref="G86:G88"/>
    <mergeCell ref="B90:B96"/>
    <mergeCell ref="D90:D96"/>
    <mergeCell ref="E90:E96"/>
    <mergeCell ref="F90:F96"/>
    <mergeCell ref="H90:H96"/>
    <mergeCell ref="G94:G96"/>
    <mergeCell ref="B98:B104"/>
    <mergeCell ref="D98:D104"/>
    <mergeCell ref="E98:E104"/>
    <mergeCell ref="F98:F104"/>
    <mergeCell ref="H98:H104"/>
    <mergeCell ref="G101:G104"/>
    <mergeCell ref="B106:B112"/>
    <mergeCell ref="D106:D112"/>
    <mergeCell ref="E106:E112"/>
    <mergeCell ref="F106:F112"/>
    <mergeCell ref="H106:H112"/>
    <mergeCell ref="G107:G111"/>
    <mergeCell ref="B114:B119"/>
    <mergeCell ref="D114:D119"/>
    <mergeCell ref="E114:E119"/>
    <mergeCell ref="F114:F119"/>
    <mergeCell ref="H114:H119"/>
    <mergeCell ref="G115:G118"/>
    <mergeCell ref="J123:U123"/>
    <mergeCell ref="B120:B123"/>
    <mergeCell ref="D120:D123"/>
    <mergeCell ref="E120:E123"/>
    <mergeCell ref="F120:F123"/>
    <mergeCell ref="G122:G123"/>
    <mergeCell ref="H120:H123"/>
    <mergeCell ref="J120:U120"/>
    <mergeCell ref="J121:U121"/>
    <mergeCell ref="J122:U12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Трушникова Светлана Александровна</cp:lastModifiedBy>
  <cp:lastPrinted>2018-07-10T02:52:07Z</cp:lastPrinted>
  <dcterms:created xsi:type="dcterms:W3CDTF">2010-07-26T09:04:55Z</dcterms:created>
  <dcterms:modified xsi:type="dcterms:W3CDTF">2018-07-16T05:22:54Z</dcterms:modified>
  <cp:category/>
  <cp:version/>
  <cp:contentType/>
  <cp:contentStatus/>
</cp:coreProperties>
</file>