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90" windowWidth="15480" windowHeight="10275" activeTab="0"/>
  </bookViews>
  <sheets>
    <sheet name="мероприятия" sheetId="1" r:id="rId1"/>
  </sheets>
  <definedNames/>
  <calcPr fullCalcOnLoad="1"/>
</workbook>
</file>

<file path=xl/sharedStrings.xml><?xml version="1.0" encoding="utf-8"?>
<sst xmlns="http://schemas.openxmlformats.org/spreadsheetml/2006/main" count="134" uniqueCount="96">
  <si>
    <t>Мероприятие</t>
  </si>
  <si>
    <t>Источник финансирования</t>
  </si>
  <si>
    <t>ИТОГО</t>
  </si>
  <si>
    <t>ВСЕГО</t>
  </si>
  <si>
    <t>Создание (сохранение) рабочих мест, чел.</t>
  </si>
  <si>
    <t>Создание предприятия по глубокой переработке древесины на базе лесных ресурсов Нижневартовского района</t>
  </si>
  <si>
    <t>Создание завода по бассейновому выращиванию рыб осетровых пород</t>
  </si>
  <si>
    <t>Мероприятия по замене компьютерного оборудования</t>
  </si>
  <si>
    <t>Замена участка внутриквартальной тепловой сети от тепловой камеры 2УТ-2 до 2УТ-3</t>
  </si>
  <si>
    <t>Стоимость проекта, тыс.руб.</t>
  </si>
  <si>
    <t>Реконструкция помещений блоков Г, В и Д учебного центра под детский сад Поселок городского типа Излучинск Нижневартовского района, пер. Строителей, дом 5; (Программа "Развитие материально-технической базы дошкольных образовательных учреждений в Ханты-Мансийском автономном округе - Югра)</t>
  </si>
  <si>
    <t>Проведение капитальных ремонтов объектов жилищного хозяйства</t>
  </si>
  <si>
    <t>Энергетическое обследование объектов</t>
  </si>
  <si>
    <t>Ремонт внутрипоселковых дорог пгт. Излучинска</t>
  </si>
  <si>
    <t>Строительство детского сада, пгт. Излучинск</t>
  </si>
  <si>
    <t>Развитие коммуникационной инфраструктуры</t>
  </si>
  <si>
    <t xml:space="preserve">МЕРОПРИЯТИЯ </t>
  </si>
  <si>
    <t>Заказчик</t>
  </si>
  <si>
    <t>Срок реализации</t>
  </si>
  <si>
    <t>Мощность</t>
  </si>
  <si>
    <t>Сохранение рабочих мест</t>
  </si>
  <si>
    <t>2011-2013</t>
  </si>
  <si>
    <t>Администрация поселения</t>
  </si>
  <si>
    <t>бюджетные средства (округ, район)</t>
  </si>
  <si>
    <t>2011 - 2013</t>
  </si>
  <si>
    <t>бюджетные средства (округ)</t>
  </si>
  <si>
    <t>по развитию городского  поселения Излучинск</t>
  </si>
  <si>
    <t>ОАО "Нижневартовская ГРЭС"</t>
  </si>
  <si>
    <t>1 этап: 2011-2013 гг. 2 этап: 2014-2016 гг.</t>
  </si>
  <si>
    <t>700-900 магаватт</t>
  </si>
  <si>
    <t>ОАО "ИНТЕР РАО ЕС" и нефтяная компания  "ТНК-ВР"</t>
  </si>
  <si>
    <t>Диверсификация/модернизация ОАО "нижневартовская ГРЭС"</t>
  </si>
  <si>
    <t>Поддержка малого и среднего предпринимательства в городском поселении Излучинск</t>
  </si>
  <si>
    <t>Бюджетные средства поселения</t>
  </si>
  <si>
    <t>2014-2016</t>
  </si>
  <si>
    <t>2012-2014</t>
  </si>
  <si>
    <t>100 тыс. куб. м. пиломатериала в год</t>
  </si>
  <si>
    <t>региональный бюджет/собственные средства (инвестиционные вложения)</t>
  </si>
  <si>
    <t>100 рабочих мест</t>
  </si>
  <si>
    <t>60 тонн осетра в год</t>
  </si>
  <si>
    <t>5 чел., 5 рабочих мест</t>
  </si>
  <si>
    <t>Специальное (корректицонное образовательное учреждение для  обучающихся, воспитанников с отклонениями в развитии "Излучинская специальная  (коррекционная) общеобразовательная школа - детский сад-интернат 2,5 вида" (ПИР)</t>
  </si>
  <si>
    <t>2011 - 2015</t>
  </si>
  <si>
    <t>120 учащ./36 мест/60 мест/5 794,7 кв.м.</t>
  </si>
  <si>
    <t>бюджетные средства (округ, район, софинансирование)</t>
  </si>
  <si>
    <t>Судебный участок мирового судьи Нижневартовского района, пгт. Излучинск (ПИР)</t>
  </si>
  <si>
    <t>2012-2013</t>
  </si>
  <si>
    <t>320 мест</t>
  </si>
  <si>
    <t>Строительство, реконструкция и капитальный ремонт объектов спорта (строительство крытого хоккейного корта)</t>
  </si>
  <si>
    <t>Управление жилищно-коммунального хозяйства, энергетики и строительства администрации района,Муниципальное казенное учреждение "Управление капитального строительства по застройке Нижневартовского района"</t>
  </si>
  <si>
    <t>Муниципальное казенное учреждение "Управление капитального строительства по застройке Нижневартовского района"</t>
  </si>
  <si>
    <t>бюджет района (софинансирование), бюджет округа (софинансирование)</t>
  </si>
  <si>
    <t>Строительство объекта "Стадион к муниципальному учреждению "Муниципальное бюджетное образовательное учреждение "Излучинская общеобразовательная школа № 1 с углубленным изучением отдельных предметов", по ул. Школьная, д. 5</t>
  </si>
  <si>
    <t>2009 - 2014</t>
  </si>
  <si>
    <t>60 койео/мест</t>
  </si>
  <si>
    <t>бюджет района</t>
  </si>
  <si>
    <t>Загородный лагерь "Лесная сказка" вторая очередь (ПИР)</t>
  </si>
  <si>
    <t>Строительство автогородсков для проведения практических занятий по обучению несовершеннолетних безопасному поведению на улицах и дорогах (школа № 2)</t>
  </si>
  <si>
    <t>бюджет района, спонсорские средства</t>
  </si>
  <si>
    <t>повышение уровня доступности объектов и услуг в приоритетных сферах жизнедеятельности инвалидов и для малогабаритных групп населения</t>
  </si>
  <si>
    <t>крытый хоккейный корт пгт. Излучинск</t>
  </si>
  <si>
    <t>2011 -2016</t>
  </si>
  <si>
    <t>50/чел.</t>
  </si>
  <si>
    <t>бюджет МО, бюджет округа.</t>
  </si>
  <si>
    <t>Управление образования администрации района</t>
  </si>
  <si>
    <t>бюджет округа</t>
  </si>
  <si>
    <t>мероприятия по приобретению интерактивных устройств, серверного коммуникационного оборудования</t>
  </si>
  <si>
    <t>2012 -2013</t>
  </si>
  <si>
    <t>Развитие и модернизация мнженерной инфраструктуры</t>
  </si>
  <si>
    <t>Выполнение работ по установке приборов учета воды и тепловой энергии</t>
  </si>
  <si>
    <t>администрация Нижневартовского района</t>
  </si>
  <si>
    <t>2011 -2012</t>
  </si>
  <si>
    <t>инженерные сети участка частной застройки 2 очередь (второй этап)</t>
  </si>
  <si>
    <t>2014 - 2016</t>
  </si>
  <si>
    <t>11697 м/3 шт.</t>
  </si>
  <si>
    <t>"Инженерные сети тепловодоснабжения, канализации, телефонизации, электроснабжения,диспетчеризации микрорайонов: 01:03; 01:04; 01:06; 01:07 и квартал под комплексную малоэтажную жилую застройку" 1, 2, 3 пусковой  комплекс)</t>
  </si>
  <si>
    <t>бюджет района, бюджет округа</t>
  </si>
  <si>
    <t>2010 -2012</t>
  </si>
  <si>
    <t>Мероприятия по проведению ремонтов учреждений образования</t>
  </si>
  <si>
    <t>Мероприятия по проведению капитальных ремонтов объектов здравоохранения и спорта</t>
  </si>
  <si>
    <t>проведение капитальных ремонтов объектов культуры, кинематографии и средств массовой информации</t>
  </si>
  <si>
    <t>Замена участка магистральной тепловой сети от тепловой  камеры УТ 9-10 д центрального пункта ЦТП - 47</t>
  </si>
  <si>
    <t>Замена участка водовода от отметок АС N 10  до АС N 8</t>
  </si>
  <si>
    <t>строительство системы водоотвода улично-дорожной сети пгт. Излучинск</t>
  </si>
  <si>
    <t>2,8 км.</t>
  </si>
  <si>
    <t>бюджет округа, бюджет МО</t>
  </si>
  <si>
    <t>администрация поселения</t>
  </si>
  <si>
    <t>бюджет поселения, дорожный фонд софинансирование</t>
  </si>
  <si>
    <t xml:space="preserve">         Развитие местной промышленности и малого бизнеса</t>
  </si>
  <si>
    <t xml:space="preserve">         Развитие социальной инфраструктуры</t>
  </si>
  <si>
    <t>2010- 2012</t>
  </si>
  <si>
    <t>2009-2012</t>
  </si>
  <si>
    <t>2012 - 2016</t>
  </si>
  <si>
    <t>Подготовка ХЖК к ОЗП</t>
  </si>
  <si>
    <t>Строительство нового энергоблока в два этапа</t>
  </si>
  <si>
    <t>Приложение 1 к  части 3 Комплексного плана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</si>
</sst>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  <numFmt numFmtId="171" formatCode="#,##0.000"/>
    <numFmt numFmtId="172" formatCode="#,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2" fontId="3" fillId="0" borderId="10" xfId="0" applyNumberFormat="1" applyFont="1" applyFill="1" applyBorder="1" applyAlignment="1">
      <alignment horizontal="left"/>
    </xf>
    <xf numFmtId="0" fontId="3" fillId="32" borderId="0" xfId="0" applyFont="1" applyFill="1" applyAlignment="1">
      <alignment horizontal="left" wrapText="1"/>
    </xf>
    <xf numFmtId="4" fontId="8" fillId="32" borderId="10" xfId="0" applyNumberFormat="1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left" wrapText="1"/>
    </xf>
    <xf numFmtId="0" fontId="3" fillId="32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 horizontal="right" wrapText="1"/>
    </xf>
    <xf numFmtId="4" fontId="8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/>
    </xf>
    <xf numFmtId="0" fontId="3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" fontId="8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8" fillId="32" borderId="0" xfId="0" applyFont="1" applyFill="1" applyBorder="1" applyAlignment="1">
      <alignment horizontal="center" wrapText="1"/>
    </xf>
    <xf numFmtId="0" fontId="8" fillId="32" borderId="0" xfId="0" applyFont="1" applyFill="1" applyBorder="1" applyAlignment="1">
      <alignment horizontal="left" wrapText="1"/>
    </xf>
    <xf numFmtId="4" fontId="8" fillId="32" borderId="10" xfId="0" applyNumberFormat="1" applyFont="1" applyFill="1" applyBorder="1" applyAlignment="1">
      <alignment horizontal="right" wrapText="1"/>
    </xf>
    <xf numFmtId="4" fontId="8" fillId="30" borderId="10" xfId="0" applyNumberFormat="1" applyFont="1" applyFill="1" applyBorder="1" applyAlignment="1">
      <alignment horizontal="right" wrapText="1"/>
    </xf>
    <xf numFmtId="4" fontId="8" fillId="30" borderId="10" xfId="0" applyNumberFormat="1" applyFont="1" applyFill="1" applyBorder="1" applyAlignment="1">
      <alignment horizontal="left" wrapText="1"/>
    </xf>
    <xf numFmtId="4" fontId="8" fillId="30" borderId="10" xfId="0" applyNumberFormat="1" applyFont="1" applyFill="1" applyBorder="1" applyAlignment="1">
      <alignment wrapText="1"/>
    </xf>
    <xf numFmtId="0" fontId="8" fillId="30" borderId="10" xfId="0" applyFont="1" applyFill="1" applyBorder="1" applyAlignment="1">
      <alignment horizontal="left" wrapText="1"/>
    </xf>
    <xf numFmtId="168" fontId="8" fillId="30" borderId="10" xfId="0" applyNumberFormat="1" applyFont="1" applyFill="1" applyBorder="1" applyAlignment="1">
      <alignment horizontal="left" wrapText="1"/>
    </xf>
    <xf numFmtId="4" fontId="3" fillId="0" borderId="0" xfId="0" applyNumberFormat="1" applyFont="1" applyFill="1" applyAlignment="1">
      <alignment wrapText="1"/>
    </xf>
    <xf numFmtId="4" fontId="8" fillId="32" borderId="10" xfId="0" applyNumberFormat="1" applyFont="1" applyFill="1" applyBorder="1" applyAlignment="1">
      <alignment horizontal="center" wrapText="1"/>
    </xf>
    <xf numFmtId="170" fontId="8" fillId="32" borderId="1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8" fillId="32" borderId="16" xfId="0" applyFont="1" applyFill="1" applyBorder="1" applyAlignment="1">
      <alignment horizontal="left" wrapText="1"/>
    </xf>
    <xf numFmtId="0" fontId="8" fillId="32" borderId="17" xfId="0" applyFont="1" applyFill="1" applyBorder="1" applyAlignment="1">
      <alignment horizontal="left" wrapText="1"/>
    </xf>
    <xf numFmtId="0" fontId="8" fillId="32" borderId="11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51"/>
  <sheetViews>
    <sheetView tabSelected="1" zoomScale="87" zoomScaleNormal="87" zoomScalePageLayoutView="0" workbookViewId="0" topLeftCell="A2">
      <selection activeCell="B5" sqref="B5"/>
    </sheetView>
  </sheetViews>
  <sheetFormatPr defaultColWidth="9.140625" defaultRowHeight="15"/>
  <cols>
    <col min="1" max="1" width="5.28125" style="4" customWidth="1"/>
    <col min="2" max="2" width="30.140625" style="4" customWidth="1"/>
    <col min="3" max="3" width="18.7109375" style="4" customWidth="1"/>
    <col min="4" max="4" width="13.8515625" style="4" customWidth="1"/>
    <col min="5" max="5" width="17.00390625" style="4" customWidth="1"/>
    <col min="6" max="6" width="16.00390625" style="4" customWidth="1"/>
    <col min="7" max="12" width="14.7109375" style="4" customWidth="1"/>
    <col min="13" max="13" width="13.00390625" style="4" customWidth="1"/>
    <col min="14" max="14" width="12.8515625" style="4" customWidth="1"/>
    <col min="15" max="15" width="7.7109375" style="4" customWidth="1"/>
    <col min="16" max="16" width="7.421875" style="4" customWidth="1"/>
    <col min="17" max="17" width="6.7109375" style="4" customWidth="1"/>
    <col min="18" max="18" width="6.00390625" style="4" customWidth="1"/>
    <col min="19" max="19" width="15.28125" style="4" customWidth="1"/>
    <col min="20" max="16384" width="9.140625" style="4" customWidth="1"/>
  </cols>
  <sheetData>
    <row r="1" spans="7:18" ht="28.5" customHeight="1">
      <c r="G1" s="18"/>
      <c r="H1" s="18"/>
      <c r="I1" s="18"/>
      <c r="J1" s="18"/>
      <c r="K1" s="18"/>
      <c r="L1" s="18"/>
      <c r="M1" s="18"/>
      <c r="N1" s="18"/>
      <c r="O1" s="47" t="s">
        <v>95</v>
      </c>
      <c r="P1" s="18"/>
      <c r="Q1" s="18"/>
      <c r="R1" s="18"/>
    </row>
    <row r="2" spans="5:22" ht="13.5" customHeight="1">
      <c r="E2" s="22" t="s">
        <v>16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18" ht="15">
      <c r="A3" s="19"/>
      <c r="B3" s="19"/>
      <c r="D3" s="23" t="s">
        <v>26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5">
      <c r="A4" s="19"/>
      <c r="B4" s="19"/>
      <c r="C4" s="23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9" ht="60">
      <c r="A5" s="24"/>
      <c r="B5" s="24" t="s">
        <v>0</v>
      </c>
      <c r="C5" s="24" t="s">
        <v>17</v>
      </c>
      <c r="D5" s="24" t="s">
        <v>18</v>
      </c>
      <c r="E5" s="24" t="s">
        <v>19</v>
      </c>
      <c r="F5" s="24" t="s">
        <v>1</v>
      </c>
      <c r="G5" s="20" t="s">
        <v>9</v>
      </c>
      <c r="H5" s="20">
        <v>2010</v>
      </c>
      <c r="I5" s="20">
        <v>2011</v>
      </c>
      <c r="J5" s="20">
        <v>2012</v>
      </c>
      <c r="K5" s="20">
        <v>2013</v>
      </c>
      <c r="L5" s="20">
        <v>2014</v>
      </c>
      <c r="M5" s="20">
        <v>2015</v>
      </c>
      <c r="N5" s="20">
        <v>2016</v>
      </c>
      <c r="O5" s="20">
        <v>2017</v>
      </c>
      <c r="P5" s="20">
        <v>2018</v>
      </c>
      <c r="Q5" s="20">
        <v>2019</v>
      </c>
      <c r="R5" s="20">
        <v>2020</v>
      </c>
      <c r="S5" s="20" t="s">
        <v>4</v>
      </c>
    </row>
    <row r="6" spans="1:19" ht="21.75" customHeight="1">
      <c r="A6" s="48" t="s">
        <v>31</v>
      </c>
      <c r="B6" s="49"/>
      <c r="C6" s="49"/>
      <c r="D6" s="49"/>
      <c r="E6" s="49"/>
      <c r="F6" s="49"/>
      <c r="G6" s="50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9"/>
    </row>
    <row r="7" spans="1:19" ht="81" customHeight="1">
      <c r="A7" s="2">
        <v>1</v>
      </c>
      <c r="B7" s="18" t="s">
        <v>94</v>
      </c>
      <c r="C7" s="2" t="s">
        <v>27</v>
      </c>
      <c r="D7" s="2" t="s">
        <v>28</v>
      </c>
      <c r="E7" s="2" t="s">
        <v>29</v>
      </c>
      <c r="F7" s="1" t="s">
        <v>30</v>
      </c>
      <c r="G7" s="13">
        <v>16000000</v>
      </c>
      <c r="H7" s="13"/>
      <c r="I7" s="13">
        <v>8000000</v>
      </c>
      <c r="J7" s="13"/>
      <c r="K7" s="13"/>
      <c r="L7" s="13">
        <v>8000000</v>
      </c>
      <c r="M7" s="13"/>
      <c r="N7" s="13"/>
      <c r="O7" s="13"/>
      <c r="P7" s="25"/>
      <c r="Q7" s="25"/>
      <c r="R7" s="25"/>
      <c r="S7" s="2" t="s">
        <v>20</v>
      </c>
    </row>
    <row r="8" spans="1:19" s="26" customFormat="1" ht="12.75" customHeight="1">
      <c r="A8" s="42"/>
      <c r="B8" s="42" t="s">
        <v>2</v>
      </c>
      <c r="C8" s="42"/>
      <c r="D8" s="42"/>
      <c r="E8" s="42"/>
      <c r="F8" s="42"/>
      <c r="G8" s="40">
        <f>SUM(G7:G7)</f>
        <v>16000000</v>
      </c>
      <c r="H8" s="40">
        <v>0</v>
      </c>
      <c r="I8" s="40">
        <f>I7</f>
        <v>8000000</v>
      </c>
      <c r="J8" s="40">
        <v>0</v>
      </c>
      <c r="K8" s="40">
        <v>0</v>
      </c>
      <c r="L8" s="40">
        <f>L7</f>
        <v>8000000</v>
      </c>
      <c r="M8" s="40">
        <v>0</v>
      </c>
      <c r="N8" s="40">
        <v>0</v>
      </c>
      <c r="O8" s="40">
        <v>0</v>
      </c>
      <c r="P8" s="43">
        <v>0</v>
      </c>
      <c r="Q8" s="43">
        <v>0</v>
      </c>
      <c r="R8" s="43">
        <v>0</v>
      </c>
      <c r="S8" s="42">
        <f>SUM(S7:S7)</f>
        <v>0</v>
      </c>
    </row>
    <row r="9" spans="1:19" ht="20.25" customHeight="1">
      <c r="A9" s="48" t="s">
        <v>88</v>
      </c>
      <c r="B9" s="49"/>
      <c r="C9" s="49"/>
      <c r="D9" s="49"/>
      <c r="E9" s="49"/>
      <c r="F9" s="49"/>
      <c r="G9" s="50"/>
      <c r="H9" s="37"/>
      <c r="I9" s="37"/>
      <c r="J9" s="37"/>
      <c r="K9" s="36"/>
      <c r="L9" s="37"/>
      <c r="M9" s="37"/>
      <c r="N9" s="37"/>
      <c r="O9" s="37"/>
      <c r="P9" s="37"/>
      <c r="Q9" s="37"/>
      <c r="R9" s="37"/>
      <c r="S9" s="6"/>
    </row>
    <row r="10" spans="1:19" ht="39.75" customHeight="1">
      <c r="A10" s="2">
        <v>2</v>
      </c>
      <c r="B10" s="1" t="s">
        <v>32</v>
      </c>
      <c r="C10" s="2" t="s">
        <v>22</v>
      </c>
      <c r="D10" s="2" t="s">
        <v>21</v>
      </c>
      <c r="E10" s="2"/>
      <c r="F10" s="2" t="s">
        <v>33</v>
      </c>
      <c r="G10" s="13">
        <f>H10+I10+J10+K10+L10+M10+N10</f>
        <v>71.7</v>
      </c>
      <c r="H10" s="13"/>
      <c r="I10" s="13">
        <v>1.7</v>
      </c>
      <c r="J10" s="13">
        <v>20</v>
      </c>
      <c r="K10" s="13">
        <v>50</v>
      </c>
      <c r="L10" s="2"/>
      <c r="M10" s="2"/>
      <c r="N10" s="2"/>
      <c r="O10" s="2"/>
      <c r="P10" s="2"/>
      <c r="Q10" s="2"/>
      <c r="R10" s="2"/>
      <c r="S10" s="2"/>
    </row>
    <row r="11" spans="1:19" ht="57.75" customHeight="1">
      <c r="A11" s="2">
        <v>3</v>
      </c>
      <c r="B11" s="1" t="s">
        <v>32</v>
      </c>
      <c r="C11" s="2" t="s">
        <v>22</v>
      </c>
      <c r="D11" s="2" t="s">
        <v>34</v>
      </c>
      <c r="E11" s="2"/>
      <c r="F11" s="2"/>
      <c r="G11" s="13">
        <f>H11+I11+J11+K11+L11+M11+N11</f>
        <v>70</v>
      </c>
      <c r="H11" s="13"/>
      <c r="I11" s="13"/>
      <c r="J11" s="13"/>
      <c r="K11" s="13"/>
      <c r="L11" s="13">
        <v>35</v>
      </c>
      <c r="M11" s="13">
        <v>35</v>
      </c>
      <c r="N11" s="13"/>
      <c r="O11" s="13"/>
      <c r="P11" s="2"/>
      <c r="Q11" s="2"/>
      <c r="R11" s="2"/>
      <c r="S11" s="2"/>
    </row>
    <row r="12" spans="1:19" ht="72.75" customHeight="1">
      <c r="A12" s="2">
        <v>4</v>
      </c>
      <c r="B12" s="1" t="s">
        <v>5</v>
      </c>
      <c r="C12" s="2"/>
      <c r="D12" s="2" t="s">
        <v>35</v>
      </c>
      <c r="E12" s="2" t="s">
        <v>36</v>
      </c>
      <c r="F12" s="2" t="s">
        <v>37</v>
      </c>
      <c r="G12" s="13">
        <f>K12+L12</f>
        <v>500000</v>
      </c>
      <c r="H12" s="2"/>
      <c r="I12" s="2"/>
      <c r="J12" s="13">
        <v>500000</v>
      </c>
      <c r="K12" s="13">
        <v>500000</v>
      </c>
      <c r="L12" s="13">
        <v>0</v>
      </c>
      <c r="M12" s="2"/>
      <c r="N12" s="2"/>
      <c r="O12" s="2"/>
      <c r="P12" s="2"/>
      <c r="Q12" s="2"/>
      <c r="R12" s="2"/>
      <c r="S12" s="2" t="s">
        <v>38</v>
      </c>
    </row>
    <row r="13" spans="1:19" ht="79.5" customHeight="1">
      <c r="A13" s="2">
        <v>5</v>
      </c>
      <c r="B13" s="2" t="s">
        <v>6</v>
      </c>
      <c r="C13" s="2"/>
      <c r="D13" s="2" t="s">
        <v>35</v>
      </c>
      <c r="E13" s="2" t="s">
        <v>39</v>
      </c>
      <c r="F13" s="2" t="s">
        <v>37</v>
      </c>
      <c r="G13" s="13">
        <f>H13+I13+J13+K13+L13+M13+N13+O13+P13+Q13</f>
        <v>115000</v>
      </c>
      <c r="H13" s="13">
        <v>16100</v>
      </c>
      <c r="I13" s="13">
        <v>33350</v>
      </c>
      <c r="J13" s="13">
        <v>33350</v>
      </c>
      <c r="K13" s="13">
        <v>16100</v>
      </c>
      <c r="L13" s="13">
        <v>16100</v>
      </c>
      <c r="M13" s="2"/>
      <c r="N13" s="2"/>
      <c r="O13" s="2"/>
      <c r="P13" s="2"/>
      <c r="Q13" s="2"/>
      <c r="R13" s="2"/>
      <c r="S13" s="1" t="s">
        <v>40</v>
      </c>
    </row>
    <row r="14" spans="1:19" s="26" customFormat="1" ht="12.75" customHeight="1">
      <c r="A14" s="42"/>
      <c r="B14" s="42" t="s">
        <v>2</v>
      </c>
      <c r="C14" s="42"/>
      <c r="D14" s="42"/>
      <c r="E14" s="42"/>
      <c r="F14" s="42"/>
      <c r="G14" s="40">
        <f aca="true" t="shared" si="0" ref="G14:M14">G10+G11+G12+G13</f>
        <v>615141.7</v>
      </c>
      <c r="H14" s="40">
        <f t="shared" si="0"/>
        <v>16100</v>
      </c>
      <c r="I14" s="40">
        <f t="shared" si="0"/>
        <v>33351.7</v>
      </c>
      <c r="J14" s="40">
        <f>J13+J12+J11+J10</f>
        <v>533370</v>
      </c>
      <c r="K14" s="40">
        <f>K10+K11+K12+K13</f>
        <v>516150</v>
      </c>
      <c r="L14" s="40">
        <f>L10+L11+L12+L13</f>
        <v>16135</v>
      </c>
      <c r="M14" s="40">
        <f t="shared" si="0"/>
        <v>35</v>
      </c>
      <c r="N14" s="40">
        <v>0</v>
      </c>
      <c r="O14" s="40">
        <v>0</v>
      </c>
      <c r="P14" s="43">
        <v>0</v>
      </c>
      <c r="Q14" s="43">
        <v>0</v>
      </c>
      <c r="R14" s="43">
        <v>0</v>
      </c>
      <c r="S14" s="42">
        <v>105</v>
      </c>
    </row>
    <row r="15" spans="1:19" ht="18" customHeight="1">
      <c r="A15" s="48" t="s">
        <v>89</v>
      </c>
      <c r="B15" s="49"/>
      <c r="C15" s="49"/>
      <c r="D15" s="49"/>
      <c r="E15" s="49"/>
      <c r="F15" s="49"/>
      <c r="G15" s="50"/>
      <c r="H15" s="37"/>
      <c r="I15" s="37"/>
      <c r="J15" s="37"/>
      <c r="K15" s="36"/>
      <c r="L15" s="37"/>
      <c r="M15" s="37"/>
      <c r="N15" s="37"/>
      <c r="O15" s="37"/>
      <c r="P15" s="37"/>
      <c r="Q15" s="37"/>
      <c r="R15" s="37"/>
      <c r="S15" s="6"/>
    </row>
    <row r="16" spans="1:19" ht="138" customHeight="1">
      <c r="A16" s="2">
        <v>6</v>
      </c>
      <c r="B16" s="2" t="s">
        <v>41</v>
      </c>
      <c r="C16" s="20" t="s">
        <v>50</v>
      </c>
      <c r="D16" s="2" t="s">
        <v>42</v>
      </c>
      <c r="E16" s="2" t="s">
        <v>43</v>
      </c>
      <c r="F16" s="2" t="s">
        <v>25</v>
      </c>
      <c r="G16" s="13">
        <f>H16+I16+J16+K16+L16+M16+N16+O16+P16+Q16+R16</f>
        <v>447700</v>
      </c>
      <c r="H16" s="13"/>
      <c r="I16" s="13"/>
      <c r="J16" s="13"/>
      <c r="K16" s="13">
        <v>126000</v>
      </c>
      <c r="L16" s="13">
        <v>172700</v>
      </c>
      <c r="M16" s="13">
        <v>149000</v>
      </c>
      <c r="N16" s="13"/>
      <c r="O16" s="13"/>
      <c r="P16" s="13"/>
      <c r="Q16" s="13"/>
      <c r="R16" s="13"/>
      <c r="S16" s="1"/>
    </row>
    <row r="17" spans="1:19" ht="165" customHeight="1">
      <c r="A17" s="2">
        <v>7</v>
      </c>
      <c r="B17" s="1" t="s">
        <v>10</v>
      </c>
      <c r="C17" s="20" t="s">
        <v>50</v>
      </c>
      <c r="D17" s="2">
        <v>2011</v>
      </c>
      <c r="E17" s="2"/>
      <c r="F17" s="2" t="s">
        <v>44</v>
      </c>
      <c r="G17" s="13">
        <f>H17+I17+J17+K17+L17+M17+N17+O17+P17+Q17+R17</f>
        <v>2265.3</v>
      </c>
      <c r="H17" s="13">
        <v>2265.3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"/>
    </row>
    <row r="18" spans="1:19" ht="42.75" customHeight="1">
      <c r="A18" s="2">
        <v>8</v>
      </c>
      <c r="B18" s="2" t="s">
        <v>14</v>
      </c>
      <c r="C18" s="27"/>
      <c r="D18" s="2" t="s">
        <v>46</v>
      </c>
      <c r="E18" s="2" t="s">
        <v>47</v>
      </c>
      <c r="F18" s="2" t="s">
        <v>23</v>
      </c>
      <c r="G18" s="13">
        <f>H18+I18+J18+K18</f>
        <v>33301</v>
      </c>
      <c r="H18" s="13"/>
      <c r="I18" s="13"/>
      <c r="J18" s="13">
        <v>14479</v>
      </c>
      <c r="K18" s="13">
        <v>18822</v>
      </c>
      <c r="L18" s="13"/>
      <c r="M18" s="13"/>
      <c r="N18" s="13"/>
      <c r="O18" s="13"/>
      <c r="P18" s="13"/>
      <c r="Q18" s="13"/>
      <c r="R18" s="13"/>
      <c r="S18" s="1"/>
    </row>
    <row r="19" spans="1:19" ht="45" customHeight="1">
      <c r="A19" s="2">
        <v>9</v>
      </c>
      <c r="B19" s="2" t="s">
        <v>45</v>
      </c>
      <c r="C19" s="28"/>
      <c r="D19" s="2">
        <v>2013</v>
      </c>
      <c r="E19" s="2">
        <v>500</v>
      </c>
      <c r="F19" s="2" t="s">
        <v>25</v>
      </c>
      <c r="G19" s="13">
        <f>H19+I19+J19+K19+L19+M19</f>
        <v>2500</v>
      </c>
      <c r="H19" s="13"/>
      <c r="I19" s="13"/>
      <c r="J19" s="13"/>
      <c r="K19" s="13">
        <v>2500</v>
      </c>
      <c r="L19" s="13"/>
      <c r="M19" s="13"/>
      <c r="N19" s="13"/>
      <c r="O19" s="13"/>
      <c r="P19" s="13"/>
      <c r="Q19" s="13"/>
      <c r="R19" s="13"/>
      <c r="S19" s="1"/>
    </row>
    <row r="20" spans="1:19" ht="183" customHeight="1">
      <c r="A20" s="2">
        <v>10</v>
      </c>
      <c r="B20" s="2" t="s">
        <v>48</v>
      </c>
      <c r="C20" s="20" t="s">
        <v>49</v>
      </c>
      <c r="D20" s="2" t="s">
        <v>24</v>
      </c>
      <c r="E20" s="2"/>
      <c r="F20" s="2" t="s">
        <v>51</v>
      </c>
      <c r="G20" s="13">
        <f>H20+I20+J20+K20+L20+M20+N20+O20+P20+Q20+R20</f>
        <v>210195.9</v>
      </c>
      <c r="H20" s="13"/>
      <c r="I20" s="13">
        <v>77.6</v>
      </c>
      <c r="J20" s="13">
        <v>715.2</v>
      </c>
      <c r="K20" s="13">
        <v>48764.1</v>
      </c>
      <c r="L20" s="13">
        <v>160639</v>
      </c>
      <c r="M20" s="13"/>
      <c r="N20" s="13"/>
      <c r="O20" s="13"/>
      <c r="P20" s="13"/>
      <c r="Q20" s="13"/>
      <c r="R20" s="13"/>
      <c r="S20" s="1"/>
    </row>
    <row r="21" spans="1:19" ht="138.75" customHeight="1">
      <c r="A21" s="2">
        <v>11</v>
      </c>
      <c r="B21" s="2" t="s">
        <v>52</v>
      </c>
      <c r="C21" s="29"/>
      <c r="D21" s="2" t="s">
        <v>53</v>
      </c>
      <c r="E21" s="2"/>
      <c r="F21" s="2" t="s">
        <v>55</v>
      </c>
      <c r="G21" s="13">
        <f>H21+I21+J21+K21</f>
        <v>1945.3</v>
      </c>
      <c r="H21" s="13"/>
      <c r="I21" s="13"/>
      <c r="J21" s="13"/>
      <c r="K21" s="13">
        <v>1945.3</v>
      </c>
      <c r="L21" s="13"/>
      <c r="M21" s="13"/>
      <c r="N21" s="13"/>
      <c r="O21" s="13"/>
      <c r="P21" s="13"/>
      <c r="Q21" s="13"/>
      <c r="R21" s="13"/>
      <c r="S21" s="1"/>
    </row>
    <row r="22" spans="1:19" ht="61.5" customHeight="1">
      <c r="A22" s="2">
        <v>12</v>
      </c>
      <c r="B22" s="2" t="s">
        <v>56</v>
      </c>
      <c r="C22" s="30"/>
      <c r="D22" s="2">
        <v>2013</v>
      </c>
      <c r="E22" s="2" t="s">
        <v>54</v>
      </c>
      <c r="F22" s="2" t="s">
        <v>25</v>
      </c>
      <c r="G22" s="13">
        <f>H22+I22+J22+K22+L22+M22</f>
        <v>12900</v>
      </c>
      <c r="H22" s="13"/>
      <c r="I22" s="13"/>
      <c r="J22" s="13"/>
      <c r="K22" s="13">
        <v>12900</v>
      </c>
      <c r="L22" s="13"/>
      <c r="M22" s="13"/>
      <c r="N22" s="13"/>
      <c r="O22" s="13"/>
      <c r="P22" s="13"/>
      <c r="Q22" s="13"/>
      <c r="R22" s="13"/>
      <c r="S22" s="1"/>
    </row>
    <row r="23" spans="1:19" ht="142.5" customHeight="1">
      <c r="A23" s="2">
        <v>13</v>
      </c>
      <c r="B23" s="2" t="s">
        <v>57</v>
      </c>
      <c r="C23" s="20" t="s">
        <v>50</v>
      </c>
      <c r="D23" s="2" t="s">
        <v>90</v>
      </c>
      <c r="E23" s="2"/>
      <c r="F23" s="2" t="s">
        <v>58</v>
      </c>
      <c r="G23" s="13">
        <f>H23+I23+J23+K23+L23+M23+N23+O23</f>
        <v>2010.8600000000001</v>
      </c>
      <c r="H23" s="13">
        <v>93.4</v>
      </c>
      <c r="I23" s="13">
        <v>0</v>
      </c>
      <c r="J23" s="13">
        <v>1009.26</v>
      </c>
      <c r="K23" s="13">
        <v>908.2</v>
      </c>
      <c r="L23" s="13"/>
      <c r="M23" s="13"/>
      <c r="N23" s="13"/>
      <c r="O23" s="13"/>
      <c r="P23" s="13"/>
      <c r="Q23" s="13"/>
      <c r="R23" s="13"/>
      <c r="S23" s="1"/>
    </row>
    <row r="24" spans="1:19" ht="142.5" customHeight="1">
      <c r="A24" s="2">
        <v>14</v>
      </c>
      <c r="B24" s="2" t="s">
        <v>59</v>
      </c>
      <c r="C24" s="20" t="s">
        <v>50</v>
      </c>
      <c r="D24" s="2" t="s">
        <v>21</v>
      </c>
      <c r="E24" s="2"/>
      <c r="F24" s="2" t="s">
        <v>55</v>
      </c>
      <c r="G24" s="13">
        <f>I24+J24+K24+L24+M24+N24</f>
        <v>4851.1</v>
      </c>
      <c r="H24" s="13"/>
      <c r="I24" s="13">
        <v>98.7</v>
      </c>
      <c r="J24" s="13">
        <v>1051.3</v>
      </c>
      <c r="K24" s="13">
        <v>2917.4</v>
      </c>
      <c r="L24" s="13">
        <v>213.7</v>
      </c>
      <c r="M24" s="13">
        <v>500</v>
      </c>
      <c r="N24" s="13">
        <v>70</v>
      </c>
      <c r="O24" s="13"/>
      <c r="P24" s="13"/>
      <c r="Q24" s="13"/>
      <c r="R24" s="13"/>
      <c r="S24" s="1"/>
    </row>
    <row r="25" spans="1:19" ht="27" customHeight="1" hidden="1">
      <c r="A25" s="2">
        <v>15</v>
      </c>
      <c r="B25" s="2" t="s">
        <v>60</v>
      </c>
      <c r="C25" s="2"/>
      <c r="D25" s="2" t="s">
        <v>61</v>
      </c>
      <c r="E25" s="2" t="s">
        <v>62</v>
      </c>
      <c r="F25" s="2" t="s">
        <v>63</v>
      </c>
      <c r="G25" s="13">
        <f>H25+I25+J25+K25+L25+M25</f>
        <v>0</v>
      </c>
      <c r="H25" s="13"/>
      <c r="I25" s="13"/>
      <c r="J25" s="13"/>
      <c r="K25" s="13"/>
      <c r="L25" s="13">
        <v>0</v>
      </c>
      <c r="M25" s="13"/>
      <c r="N25" s="13"/>
      <c r="O25" s="13"/>
      <c r="P25" s="13"/>
      <c r="Q25" s="13"/>
      <c r="R25" s="13"/>
      <c r="S25" s="2"/>
    </row>
    <row r="26" spans="1:19" s="31" customFormat="1" ht="16.5" customHeight="1">
      <c r="A26" s="40"/>
      <c r="B26" s="40" t="s">
        <v>2</v>
      </c>
      <c r="C26" s="40"/>
      <c r="D26" s="40"/>
      <c r="E26" s="40"/>
      <c r="F26" s="40"/>
      <c r="G26" s="40">
        <f>G16+G17+G19+G20+G21+G22+G23+G24+G25+G18</f>
        <v>717669.46</v>
      </c>
      <c r="H26" s="40">
        <f>H25+H24+H23+H22+H21+H20+H19+H18+H17+H16</f>
        <v>2358.7000000000003</v>
      </c>
      <c r="I26" s="40">
        <f>I25+I24+I23+I22+I21+I20+I19+I18+I17+I16</f>
        <v>176.3</v>
      </c>
      <c r="J26" s="40">
        <f>J25+J24+J23+J22+J21+J20+J19+J18+J17+J16</f>
        <v>17254.760000000002</v>
      </c>
      <c r="K26" s="40">
        <f>K25+K24+K23+K22+K21+K20+K19+K18+K17+K16</f>
        <v>214757</v>
      </c>
      <c r="L26" s="40">
        <f>L25+L24+L23+L22+L21+L20+L19+L18+L17+L16</f>
        <v>333552.7</v>
      </c>
      <c r="M26" s="40">
        <f aca="true" t="shared" si="1" ref="M26:R26">M25+M24+M23+M21+M20+M19+M18+M17+M16</f>
        <v>149500</v>
      </c>
      <c r="N26" s="40">
        <f t="shared" si="1"/>
        <v>70</v>
      </c>
      <c r="O26" s="40">
        <f t="shared" si="1"/>
        <v>0</v>
      </c>
      <c r="P26" s="40">
        <f t="shared" si="1"/>
        <v>0</v>
      </c>
      <c r="Q26" s="40">
        <f t="shared" si="1"/>
        <v>0</v>
      </c>
      <c r="R26" s="40">
        <f t="shared" si="1"/>
        <v>0</v>
      </c>
      <c r="S26" s="40"/>
    </row>
    <row r="27" spans="1:19" ht="17.25" customHeight="1">
      <c r="A27" s="8"/>
      <c r="B27" s="48" t="s">
        <v>15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50"/>
    </row>
    <row r="28" spans="1:19" ht="64.5" customHeight="1">
      <c r="A28" s="2">
        <v>15</v>
      </c>
      <c r="B28" s="2" t="s">
        <v>7</v>
      </c>
      <c r="C28" s="32" t="s">
        <v>64</v>
      </c>
      <c r="D28" s="2">
        <v>2012</v>
      </c>
      <c r="E28" s="2"/>
      <c r="F28" s="2" t="s">
        <v>65</v>
      </c>
      <c r="G28" s="13">
        <v>371.2</v>
      </c>
      <c r="H28" s="13"/>
      <c r="I28" s="13"/>
      <c r="J28" s="13">
        <v>225</v>
      </c>
      <c r="K28" s="13">
        <v>146.2</v>
      </c>
      <c r="L28" s="13"/>
      <c r="M28" s="13"/>
      <c r="N28" s="13"/>
      <c r="O28" s="13"/>
      <c r="P28" s="13"/>
      <c r="Q28" s="2"/>
      <c r="R28" s="2"/>
      <c r="S28" s="2"/>
    </row>
    <row r="29" spans="1:19" ht="86.25" customHeight="1">
      <c r="A29" s="2">
        <v>16</v>
      </c>
      <c r="B29" s="2" t="s">
        <v>66</v>
      </c>
      <c r="C29" s="1"/>
      <c r="D29" s="2" t="s">
        <v>67</v>
      </c>
      <c r="E29" s="2"/>
      <c r="F29" s="2" t="s">
        <v>65</v>
      </c>
      <c r="G29" s="13">
        <f>H29+I29+J29+K29+L29</f>
        <v>1239.5</v>
      </c>
      <c r="H29" s="13"/>
      <c r="I29" s="13"/>
      <c r="J29" s="13">
        <v>763.5</v>
      </c>
      <c r="K29" s="13">
        <v>476</v>
      </c>
      <c r="L29" s="13"/>
      <c r="M29" s="13"/>
      <c r="N29" s="13"/>
      <c r="O29" s="13"/>
      <c r="P29" s="13"/>
      <c r="Q29" s="2"/>
      <c r="R29" s="2"/>
      <c r="S29" s="2"/>
    </row>
    <row r="30" spans="1:19" s="31" customFormat="1" ht="16.5" customHeight="1">
      <c r="A30" s="40"/>
      <c r="B30" s="40" t="s">
        <v>2</v>
      </c>
      <c r="C30" s="40"/>
      <c r="D30" s="40"/>
      <c r="E30" s="40"/>
      <c r="F30" s="40"/>
      <c r="G30" s="40">
        <f>G29+G28</f>
        <v>1610.7</v>
      </c>
      <c r="H30" s="40">
        <v>0</v>
      </c>
      <c r="I30" s="40">
        <v>0</v>
      </c>
      <c r="J30" s="40">
        <f>J28+J29</f>
        <v>988.5</v>
      </c>
      <c r="K30" s="40">
        <f>K28+K29</f>
        <v>622.2</v>
      </c>
      <c r="L30" s="40">
        <f>L28</f>
        <v>0</v>
      </c>
      <c r="M30" s="40">
        <f aca="true" t="shared" si="2" ref="M30:R30">M29+M28+M27+M25+M24+M23+M22+M21+M20</f>
        <v>500</v>
      </c>
      <c r="N30" s="40">
        <f t="shared" si="2"/>
        <v>70</v>
      </c>
      <c r="O30" s="40">
        <f t="shared" si="2"/>
        <v>0</v>
      </c>
      <c r="P30" s="40">
        <f t="shared" si="2"/>
        <v>0</v>
      </c>
      <c r="Q30" s="40">
        <f t="shared" si="2"/>
        <v>0</v>
      </c>
      <c r="R30" s="40">
        <f t="shared" si="2"/>
        <v>0</v>
      </c>
      <c r="S30" s="40"/>
    </row>
    <row r="31" spans="1:19" ht="17.25" customHeight="1">
      <c r="A31" s="8"/>
      <c r="B31" s="48" t="s">
        <v>68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50"/>
    </row>
    <row r="32" spans="1:19" ht="42" customHeight="1">
      <c r="A32" s="2">
        <v>17</v>
      </c>
      <c r="B32" s="2" t="s">
        <v>69</v>
      </c>
      <c r="C32" s="1" t="s">
        <v>70</v>
      </c>
      <c r="D32" s="2" t="s">
        <v>71</v>
      </c>
      <c r="E32" s="2"/>
      <c r="F32" s="2" t="s">
        <v>55</v>
      </c>
      <c r="G32" s="13">
        <f>H32+I32+J32+K32+L32+M32</f>
        <v>4589.900000000001</v>
      </c>
      <c r="H32" s="13"/>
      <c r="I32" s="13">
        <v>4355.1</v>
      </c>
      <c r="J32" s="13">
        <v>234.8</v>
      </c>
      <c r="K32" s="13"/>
      <c r="L32" s="13"/>
      <c r="M32" s="13"/>
      <c r="N32" s="13"/>
      <c r="O32" s="13"/>
      <c r="P32" s="13"/>
      <c r="Q32" s="1"/>
      <c r="R32" s="1"/>
      <c r="S32" s="2"/>
    </row>
    <row r="33" spans="1:19" ht="39.75" customHeight="1">
      <c r="A33" s="2">
        <v>18</v>
      </c>
      <c r="B33" s="2" t="s">
        <v>12</v>
      </c>
      <c r="C33" s="1" t="s">
        <v>70</v>
      </c>
      <c r="D33" s="2" t="s">
        <v>71</v>
      </c>
      <c r="E33" s="2"/>
      <c r="F33" s="2" t="s">
        <v>55</v>
      </c>
      <c r="G33" s="13">
        <f>H33+I33+J33+K33+L33</f>
        <v>1423.5</v>
      </c>
      <c r="H33" s="13"/>
      <c r="I33" s="13">
        <v>170.2</v>
      </c>
      <c r="J33" s="13">
        <v>1253.3</v>
      </c>
      <c r="K33" s="13"/>
      <c r="L33" s="13"/>
      <c r="M33" s="13"/>
      <c r="N33" s="13"/>
      <c r="O33" s="13"/>
      <c r="P33" s="13"/>
      <c r="Q33" s="3"/>
      <c r="R33" s="3"/>
      <c r="S33" s="2"/>
    </row>
    <row r="34" spans="1:19" ht="56.25" customHeight="1">
      <c r="A34" s="2">
        <v>19</v>
      </c>
      <c r="B34" s="2" t="s">
        <v>72</v>
      </c>
      <c r="C34" s="1"/>
      <c r="D34" s="2" t="s">
        <v>73</v>
      </c>
      <c r="E34" s="2" t="s">
        <v>74</v>
      </c>
      <c r="F34" s="2" t="s">
        <v>63</v>
      </c>
      <c r="G34" s="13">
        <f>H34+I34+J34+K34+L34+M34+N34+O34</f>
        <v>33135</v>
      </c>
      <c r="H34" s="13"/>
      <c r="I34" s="13"/>
      <c r="J34" s="13"/>
      <c r="K34" s="13"/>
      <c r="L34" s="13">
        <v>26207</v>
      </c>
      <c r="M34" s="13">
        <v>6928</v>
      </c>
      <c r="N34" s="13"/>
      <c r="O34" s="13"/>
      <c r="P34" s="13"/>
      <c r="Q34" s="3"/>
      <c r="R34" s="3"/>
      <c r="S34" s="2"/>
    </row>
    <row r="35" spans="1:19" ht="160.5" customHeight="1">
      <c r="A35" s="2">
        <v>20</v>
      </c>
      <c r="B35" s="2" t="s">
        <v>75</v>
      </c>
      <c r="C35" s="1"/>
      <c r="D35" s="10" t="s">
        <v>91</v>
      </c>
      <c r="E35" s="2"/>
      <c r="F35" s="2" t="s">
        <v>76</v>
      </c>
      <c r="G35" s="13">
        <v>117982.4</v>
      </c>
      <c r="H35" s="13">
        <v>4561.4</v>
      </c>
      <c r="I35" s="13">
        <v>58744.1</v>
      </c>
      <c r="J35" s="13">
        <v>54676.8</v>
      </c>
      <c r="K35" s="13">
        <v>150</v>
      </c>
      <c r="L35" s="13"/>
      <c r="M35" s="13"/>
      <c r="N35" s="13"/>
      <c r="O35" s="13"/>
      <c r="P35" s="13"/>
      <c r="Q35" s="3"/>
      <c r="R35" s="3"/>
      <c r="S35" s="2"/>
    </row>
    <row r="36" spans="1:19" ht="142.5" customHeight="1">
      <c r="A36" s="2">
        <v>21</v>
      </c>
      <c r="B36" s="2" t="s">
        <v>11</v>
      </c>
      <c r="C36" s="20" t="s">
        <v>50</v>
      </c>
      <c r="D36" s="2" t="s">
        <v>77</v>
      </c>
      <c r="E36" s="2"/>
      <c r="F36" s="2" t="s">
        <v>55</v>
      </c>
      <c r="G36" s="13">
        <f>H36+I36+J36+K36+L36+M36</f>
        <v>9144.7</v>
      </c>
      <c r="H36" s="13">
        <v>7983.1</v>
      </c>
      <c r="I36" s="13">
        <v>279.4</v>
      </c>
      <c r="J36" s="13">
        <v>485.2</v>
      </c>
      <c r="K36" s="13">
        <v>397</v>
      </c>
      <c r="L36" s="13"/>
      <c r="M36" s="13"/>
      <c r="N36" s="13"/>
      <c r="O36" s="13"/>
      <c r="P36" s="13"/>
      <c r="Q36" s="3"/>
      <c r="R36" s="3"/>
      <c r="S36" s="2"/>
    </row>
    <row r="37" spans="1:19" ht="145.5" customHeight="1">
      <c r="A37" s="2">
        <v>22</v>
      </c>
      <c r="B37" s="2" t="s">
        <v>78</v>
      </c>
      <c r="C37" s="20" t="s">
        <v>50</v>
      </c>
      <c r="D37" s="2" t="s">
        <v>77</v>
      </c>
      <c r="E37" s="2"/>
      <c r="F37" s="2" t="s">
        <v>76</v>
      </c>
      <c r="G37" s="13">
        <f>H37+I37+J37+K37+L37+M37+N37+O37</f>
        <v>45986.5</v>
      </c>
      <c r="H37" s="13">
        <v>33627</v>
      </c>
      <c r="I37" s="13">
        <v>1116.7</v>
      </c>
      <c r="J37" s="13">
        <v>6696.4</v>
      </c>
      <c r="K37" s="13">
        <v>4546.4</v>
      </c>
      <c r="L37" s="13"/>
      <c r="M37" s="13"/>
      <c r="N37" s="13"/>
      <c r="O37" s="13"/>
      <c r="P37" s="13"/>
      <c r="Q37" s="3"/>
      <c r="R37" s="3"/>
      <c r="S37" s="2"/>
    </row>
    <row r="38" spans="1:19" ht="150" customHeight="1">
      <c r="A38" s="2">
        <v>23</v>
      </c>
      <c r="B38" s="2" t="s">
        <v>79</v>
      </c>
      <c r="C38" s="20" t="s">
        <v>50</v>
      </c>
      <c r="D38" s="2" t="s">
        <v>77</v>
      </c>
      <c r="E38" s="2"/>
      <c r="F38" s="2" t="s">
        <v>76</v>
      </c>
      <c r="G38" s="5">
        <f>H38+I38+J38+K38+L38+M38</f>
        <v>18143.9</v>
      </c>
      <c r="H38" s="5">
        <v>2093.3</v>
      </c>
      <c r="I38" s="5">
        <v>5375</v>
      </c>
      <c r="J38" s="5">
        <v>7842.7</v>
      </c>
      <c r="K38" s="5">
        <v>2832.9</v>
      </c>
      <c r="L38" s="5"/>
      <c r="M38" s="5"/>
      <c r="N38" s="5"/>
      <c r="O38" s="5"/>
      <c r="P38" s="5"/>
      <c r="Q38" s="5"/>
      <c r="R38" s="5"/>
      <c r="S38" s="2"/>
    </row>
    <row r="39" spans="1:19" ht="144" customHeight="1">
      <c r="A39" s="2">
        <v>24</v>
      </c>
      <c r="B39" s="2" t="s">
        <v>80</v>
      </c>
      <c r="C39" s="20" t="s">
        <v>50</v>
      </c>
      <c r="D39" s="2" t="s">
        <v>77</v>
      </c>
      <c r="E39" s="2"/>
      <c r="F39" s="2" t="s">
        <v>76</v>
      </c>
      <c r="G39" s="3">
        <f>H39+I39+J39+K39+L39</f>
        <v>4455.6900000000005</v>
      </c>
      <c r="H39" s="3">
        <v>335</v>
      </c>
      <c r="I39" s="3">
        <v>100</v>
      </c>
      <c r="J39" s="3">
        <v>507.5</v>
      </c>
      <c r="K39" s="3">
        <v>3513.19</v>
      </c>
      <c r="L39" s="3"/>
      <c r="M39" s="3"/>
      <c r="N39" s="3"/>
      <c r="O39" s="3"/>
      <c r="P39" s="3"/>
      <c r="Q39" s="3"/>
      <c r="R39" s="3"/>
      <c r="S39" s="2"/>
    </row>
    <row r="40" spans="1:19" ht="144" customHeight="1">
      <c r="A40" s="2">
        <v>25</v>
      </c>
      <c r="B40" s="2" t="s">
        <v>81</v>
      </c>
      <c r="C40" s="29" t="s">
        <v>50</v>
      </c>
      <c r="D40" s="2" t="s">
        <v>77</v>
      </c>
      <c r="E40" s="2"/>
      <c r="F40" s="2" t="s">
        <v>55</v>
      </c>
      <c r="G40" s="3">
        <f>H40+I40+J40+K40+L40</f>
        <v>1598</v>
      </c>
      <c r="H40" s="3"/>
      <c r="I40" s="3">
        <v>1598</v>
      </c>
      <c r="J40" s="3"/>
      <c r="K40" s="3"/>
      <c r="L40" s="3"/>
      <c r="M40" s="3"/>
      <c r="N40" s="3"/>
      <c r="O40" s="3"/>
      <c r="P40" s="3"/>
      <c r="Q40" s="3"/>
      <c r="R40" s="3"/>
      <c r="S40" s="2"/>
    </row>
    <row r="41" spans="1:19" ht="79.5" customHeight="1">
      <c r="A41" s="2">
        <v>26</v>
      </c>
      <c r="B41" s="2" t="s">
        <v>8</v>
      </c>
      <c r="C41" s="33"/>
      <c r="D41" s="2">
        <v>2011</v>
      </c>
      <c r="E41" s="2"/>
      <c r="F41" s="2" t="s">
        <v>55</v>
      </c>
      <c r="G41" s="13">
        <f>H41+I41+J41+K41+L41</f>
        <v>2111</v>
      </c>
      <c r="H41" s="13"/>
      <c r="I41" s="13">
        <v>2111</v>
      </c>
      <c r="J41" s="13"/>
      <c r="K41" s="13"/>
      <c r="L41" s="13"/>
      <c r="M41" s="13"/>
      <c r="N41" s="13"/>
      <c r="O41" s="3"/>
      <c r="P41" s="3"/>
      <c r="Q41" s="3"/>
      <c r="R41" s="3"/>
      <c r="S41" s="2"/>
    </row>
    <row r="42" spans="1:19" ht="55.5" customHeight="1">
      <c r="A42" s="2">
        <v>27</v>
      </c>
      <c r="B42" s="2" t="s">
        <v>82</v>
      </c>
      <c r="C42" s="30"/>
      <c r="D42" s="2">
        <v>2011</v>
      </c>
      <c r="E42" s="2"/>
      <c r="F42" s="2" t="s">
        <v>55</v>
      </c>
      <c r="G42" s="13">
        <f>H42+I42+J42+K42+L42</f>
        <v>600</v>
      </c>
      <c r="H42" s="13"/>
      <c r="I42" s="13">
        <v>600</v>
      </c>
      <c r="J42" s="13"/>
      <c r="K42" s="13"/>
      <c r="L42" s="13"/>
      <c r="M42" s="13"/>
      <c r="N42" s="13"/>
      <c r="O42" s="3"/>
      <c r="P42" s="3"/>
      <c r="Q42" s="3"/>
      <c r="R42" s="3"/>
      <c r="S42" s="2"/>
    </row>
    <row r="43" spans="1:19" ht="52.5" customHeight="1">
      <c r="A43" s="2">
        <v>28</v>
      </c>
      <c r="B43" s="2" t="s">
        <v>83</v>
      </c>
      <c r="C43" s="30"/>
      <c r="D43" s="2">
        <v>2014</v>
      </c>
      <c r="E43" s="2" t="s">
        <v>84</v>
      </c>
      <c r="F43" s="2" t="s">
        <v>76</v>
      </c>
      <c r="G43" s="13">
        <f>H43+I43+J43+K43+L43+M43</f>
        <v>30871</v>
      </c>
      <c r="H43" s="13"/>
      <c r="I43" s="13"/>
      <c r="J43" s="13"/>
      <c r="K43" s="13"/>
      <c r="L43" s="13">
        <v>30871</v>
      </c>
      <c r="M43" s="13"/>
      <c r="N43" s="13"/>
      <c r="O43" s="3"/>
      <c r="P43" s="3"/>
      <c r="Q43" s="3"/>
      <c r="R43" s="3"/>
      <c r="S43" s="2"/>
    </row>
    <row r="44" spans="1:19" ht="64.5" customHeight="1">
      <c r="A44" s="2">
        <v>29</v>
      </c>
      <c r="B44" s="2" t="s">
        <v>93</v>
      </c>
      <c r="C44" s="1"/>
      <c r="D44" s="2" t="s">
        <v>92</v>
      </c>
      <c r="E44" s="11"/>
      <c r="F44" s="2" t="s">
        <v>85</v>
      </c>
      <c r="G44" s="14">
        <f>H44+I44+J44+K44+L44+M44+N44+O44</f>
        <v>55990.8</v>
      </c>
      <c r="H44" s="14"/>
      <c r="I44" s="15"/>
      <c r="J44" s="14"/>
      <c r="K44" s="15">
        <v>0</v>
      </c>
      <c r="L44" s="14">
        <v>53892.8</v>
      </c>
      <c r="M44" s="14">
        <v>1206</v>
      </c>
      <c r="N44" s="14">
        <v>892</v>
      </c>
      <c r="O44" s="5"/>
      <c r="P44" s="5"/>
      <c r="Q44" s="5"/>
      <c r="R44" s="12"/>
      <c r="S44" s="2"/>
    </row>
    <row r="45" spans="1:19" ht="75">
      <c r="A45" s="2">
        <v>30</v>
      </c>
      <c r="B45" s="24" t="s">
        <v>13</v>
      </c>
      <c r="C45" s="24" t="s">
        <v>86</v>
      </c>
      <c r="D45" s="28">
        <v>2013</v>
      </c>
      <c r="E45" s="24"/>
      <c r="F45" s="24" t="s">
        <v>87</v>
      </c>
      <c r="G45" s="13">
        <f>H45+I45+J45+K45+L45+M45</f>
        <v>10846.3</v>
      </c>
      <c r="H45" s="21"/>
      <c r="I45" s="34"/>
      <c r="J45" s="21"/>
      <c r="K45" s="34">
        <v>10846.3</v>
      </c>
      <c r="L45" s="21"/>
      <c r="M45" s="21"/>
      <c r="N45" s="21"/>
      <c r="O45" s="28"/>
      <c r="P45" s="28"/>
      <c r="Q45" s="28"/>
      <c r="R45" s="24"/>
      <c r="S45" s="35"/>
    </row>
    <row r="46" spans="1:19" s="17" customFormat="1" ht="17.25" customHeight="1">
      <c r="A46" s="39"/>
      <c r="B46" s="39" t="s">
        <v>2</v>
      </c>
      <c r="C46" s="39"/>
      <c r="D46" s="39"/>
      <c r="E46" s="39"/>
      <c r="F46" s="39"/>
      <c r="G46" s="40">
        <f>H46+I46+J46+K46+L46+M46+N46</f>
        <v>337028.5</v>
      </c>
      <c r="H46" s="40">
        <f aca="true" t="shared" si="3" ref="H46:P46">H45+H44+H43+H42+H41+H40+H39+H38+H37+H36+H35+H34+H33+H32</f>
        <v>48599.8</v>
      </c>
      <c r="I46" s="40">
        <f t="shared" si="3"/>
        <v>74449.5</v>
      </c>
      <c r="J46" s="40">
        <f t="shared" si="3"/>
        <v>71696.70000000001</v>
      </c>
      <c r="K46" s="40">
        <v>22285.7</v>
      </c>
      <c r="L46" s="40">
        <f>L45+L44+L43+L42+L41+L40+L39+L38+L36+L35+L34+L33+L32</f>
        <v>110970.8</v>
      </c>
      <c r="M46" s="40">
        <f>M45+M44+M43+M42+M41+M40+M39+M38+M37+M36+M35+M34+M33+M32</f>
        <v>8134</v>
      </c>
      <c r="N46" s="40">
        <f t="shared" si="3"/>
        <v>892</v>
      </c>
      <c r="O46" s="40">
        <f t="shared" si="3"/>
        <v>0</v>
      </c>
      <c r="P46" s="40">
        <f t="shared" si="3"/>
        <v>0</v>
      </c>
      <c r="Q46" s="39">
        <v>0</v>
      </c>
      <c r="R46" s="39">
        <v>0</v>
      </c>
      <c r="S46" s="41">
        <v>105</v>
      </c>
    </row>
    <row r="47" spans="1:19" s="16" customFormat="1" ht="15">
      <c r="A47" s="38"/>
      <c r="B47" s="38" t="s">
        <v>3</v>
      </c>
      <c r="C47" s="38"/>
      <c r="D47" s="38"/>
      <c r="E47" s="38"/>
      <c r="F47" s="38"/>
      <c r="G47" s="46">
        <f>H47+I47+J47+K47+L47+M47+N47</f>
        <v>18171450.36</v>
      </c>
      <c r="H47" s="7">
        <f>H46+H30+H26+H14+H8</f>
        <v>67058.5</v>
      </c>
      <c r="I47" s="7">
        <f>I46+I30+I26+I14+I8</f>
        <v>8107977.5</v>
      </c>
      <c r="J47" s="7">
        <f>J46+J30+J26+J14+J8</f>
        <v>623309.96</v>
      </c>
      <c r="K47" s="45">
        <f>K46+K30+K26+K14+K8</f>
        <v>753814.9</v>
      </c>
      <c r="L47" s="7">
        <f>L46+L30+L26+L14+L8</f>
        <v>8460658.5</v>
      </c>
      <c r="M47" s="7">
        <f>M46+M26+M14+M8</f>
        <v>157669</v>
      </c>
      <c r="N47" s="7">
        <f>N44+N30</f>
        <v>962</v>
      </c>
      <c r="O47" s="7">
        <f>O46+O30+O26+O14+O8</f>
        <v>0</v>
      </c>
      <c r="P47" s="7">
        <v>0</v>
      </c>
      <c r="Q47" s="7">
        <v>0</v>
      </c>
      <c r="R47" s="7">
        <v>0</v>
      </c>
      <c r="S47" s="38">
        <v>105</v>
      </c>
    </row>
    <row r="50" spans="7:8" ht="15">
      <c r="G50" s="44"/>
      <c r="H50" s="44"/>
    </row>
    <row r="51" ht="15">
      <c r="H51" s="44"/>
    </row>
  </sheetData>
  <sheetProtection/>
  <mergeCells count="5">
    <mergeCell ref="A9:G9"/>
    <mergeCell ref="B27:S27"/>
    <mergeCell ref="A15:G15"/>
    <mergeCell ref="B31:S31"/>
    <mergeCell ref="A6:G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Вениаминовна Каспшицкая</dc:creator>
  <cp:keywords/>
  <dc:description/>
  <cp:lastModifiedBy>buh2</cp:lastModifiedBy>
  <cp:lastPrinted>2014-08-19T11:48:03Z</cp:lastPrinted>
  <dcterms:created xsi:type="dcterms:W3CDTF">2010-02-01T12:41:20Z</dcterms:created>
  <dcterms:modified xsi:type="dcterms:W3CDTF">2014-08-19T12:01:34Z</dcterms:modified>
  <cp:category/>
  <cp:version/>
  <cp:contentType/>
  <cp:contentStatus/>
</cp:coreProperties>
</file>